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em\Documents\1.  EGD\1.  2024\2.   GDE RESOURCES\1.  WORKING MARK SHEETS\"/>
    </mc:Choice>
  </mc:AlternateContent>
  <xr:revisionPtr revIDLastSave="0" documentId="13_ncr:1_{E8A45E72-151C-4D00-B468-681C4B192649}" xr6:coauthVersionLast="47" xr6:coauthVersionMax="47" xr10:uidLastSave="{00000000-0000-0000-0000-000000000000}"/>
  <bookViews>
    <workbookView xWindow="-108" yWindow="-108" windowWidth="23256" windowHeight="13176" tabRatio="776" xr2:uid="{00000000-000D-0000-FFFF-FFFF00000000}"/>
  </bookViews>
  <sheets>
    <sheet name="T1 2024" sheetId="1" r:id="rId1"/>
    <sheet name="T2 2024" sheetId="2" r:id="rId2"/>
    <sheet name="T3 2024" sheetId="3" r:id="rId3"/>
    <sheet name="T4 2024" sheetId="13" r:id="rId4"/>
    <sheet name="Fin SBA REC Sheet" sheetId="4" r:id="rId5"/>
    <sheet name="PAT REC Sheet" sheetId="9" r:id="rId6"/>
    <sheet name="Final REC Sheet" sheetId="10" r:id="rId7"/>
  </sheets>
  <definedNames>
    <definedName name="_xlnm.Print_Area" localSheetId="4">'Fin SBA REC Sheet'!$A$1:$AH$213</definedName>
    <definedName name="_xlnm.Print_Area" localSheetId="6">'Final REC Sheet'!$A$1:$R$213</definedName>
    <definedName name="_xlnm.Print_Area" localSheetId="5">'PAT REC Sheet'!$A$1:$AJ$215</definedName>
    <definedName name="_xlnm.Print_Area" localSheetId="0">'T1 2024'!$A$1:$Z$220</definedName>
    <definedName name="_xlnm.Print_Area" localSheetId="1">'T2 2024'!$A$1:$Y$220</definedName>
    <definedName name="_xlnm.Print_Area" localSheetId="2">'T3 2024'!$A$1:$AA$221</definedName>
    <definedName name="_xlnm.Print_Area" localSheetId="3">'T4 2024'!$A$1:$I$215</definedName>
    <definedName name="Z_63EE507A_9AF3_4474_9015_B549F6E48985_.wvu.PrintArea" localSheetId="0" hidden="1">'T1 2024'!$A$1:$Z$220</definedName>
    <definedName name="Z_63EE507A_9AF3_4474_9015_B549F6E48985_.wvu.Rows" localSheetId="0" hidden="1">'T1 2024'!$11:$11</definedName>
    <definedName name="Z_63EE507A_9AF3_4474_9015_B549F6E48985_.wvu.Rows" localSheetId="1" hidden="1">'T2 2024'!$11:$11</definedName>
  </definedNames>
  <calcPr calcId="191029"/>
  <customWorkbookViews>
    <customWorkbookView name="WillemG - Personal View" guid="{63EE507A-9AF3-4474-9015-B549F6E48985}" mergeInterval="0" personalView="1" maximized="1" xWindow="1" yWindow="1" windowWidth="1366" windowHeight="5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9" l="1"/>
  <c r="M14" i="9"/>
  <c r="Q14" i="9" s="1"/>
  <c r="M15" i="9"/>
  <c r="M16" i="9"/>
  <c r="M17" i="9"/>
  <c r="M18" i="9"/>
  <c r="M19" i="9"/>
  <c r="Q19" i="9" s="1"/>
  <c r="M20" i="9"/>
  <c r="M21" i="9"/>
  <c r="M22" i="9"/>
  <c r="Q22" i="9" s="1"/>
  <c r="M23" i="9"/>
  <c r="M24" i="9"/>
  <c r="M25" i="9"/>
  <c r="M26" i="9"/>
  <c r="M27" i="9"/>
  <c r="Q27" i="9" s="1"/>
  <c r="M28" i="9"/>
  <c r="M29" i="9"/>
  <c r="M30" i="9"/>
  <c r="Q30" i="9" s="1"/>
  <c r="M31" i="9"/>
  <c r="M32" i="9"/>
  <c r="M33" i="9"/>
  <c r="M34" i="9"/>
  <c r="M35" i="9"/>
  <c r="M36" i="9"/>
  <c r="M37" i="9"/>
  <c r="M38" i="9"/>
  <c r="M39" i="9"/>
  <c r="Q39" i="9" s="1"/>
  <c r="M40" i="9"/>
  <c r="M41" i="9"/>
  <c r="M42" i="9"/>
  <c r="Q42" i="9" s="1"/>
  <c r="M43" i="9"/>
  <c r="Q43" i="9" s="1"/>
  <c r="M44" i="9"/>
  <c r="M45" i="9"/>
  <c r="M46" i="9"/>
  <c r="Q46" i="9" s="1"/>
  <c r="M47" i="9"/>
  <c r="M48" i="9"/>
  <c r="M49" i="9"/>
  <c r="M50" i="9"/>
  <c r="Q50" i="9" s="1"/>
  <c r="M51" i="9"/>
  <c r="M52" i="9"/>
  <c r="M53" i="9"/>
  <c r="M54" i="9"/>
  <c r="M55" i="9"/>
  <c r="M56" i="9"/>
  <c r="M57" i="9"/>
  <c r="M58" i="9"/>
  <c r="M59" i="9"/>
  <c r="Q59" i="9" s="1"/>
  <c r="M60" i="9"/>
  <c r="M61" i="9"/>
  <c r="M62" i="9"/>
  <c r="Q62" i="9" s="1"/>
  <c r="M63" i="9"/>
  <c r="M64" i="9"/>
  <c r="M65" i="9"/>
  <c r="M66" i="9"/>
  <c r="M67" i="9"/>
  <c r="M68" i="9"/>
  <c r="M69" i="9"/>
  <c r="M70" i="9"/>
  <c r="M71" i="9"/>
  <c r="M72" i="9"/>
  <c r="Q72" i="9" s="1"/>
  <c r="M73" i="9"/>
  <c r="M74" i="9"/>
  <c r="M75" i="9"/>
  <c r="M76" i="9"/>
  <c r="M77" i="9"/>
  <c r="M78" i="9"/>
  <c r="M79" i="9"/>
  <c r="M80" i="9"/>
  <c r="M81" i="9"/>
  <c r="M82" i="9"/>
  <c r="Q82" i="9" s="1"/>
  <c r="M83" i="9"/>
  <c r="M84" i="9"/>
  <c r="M85" i="9"/>
  <c r="M86" i="9"/>
  <c r="M87" i="9"/>
  <c r="M88" i="9"/>
  <c r="Q88" i="9" s="1"/>
  <c r="M89" i="9"/>
  <c r="M90" i="9"/>
  <c r="M91" i="9"/>
  <c r="Q91" i="9" s="1"/>
  <c r="M92" i="9"/>
  <c r="M93" i="9"/>
  <c r="M94" i="9"/>
  <c r="Q94" i="9" s="1"/>
  <c r="M95" i="9"/>
  <c r="M96" i="9"/>
  <c r="M97" i="9"/>
  <c r="M98" i="9"/>
  <c r="Q98" i="9" s="1"/>
  <c r="M99" i="9"/>
  <c r="M100" i="9"/>
  <c r="M101" i="9"/>
  <c r="M102" i="9"/>
  <c r="Q102" i="9" s="1"/>
  <c r="M103" i="9"/>
  <c r="M104" i="9"/>
  <c r="M105" i="9"/>
  <c r="M106" i="9"/>
  <c r="M107" i="9"/>
  <c r="Q107" i="9" s="1"/>
  <c r="M108" i="9"/>
  <c r="M109" i="9"/>
  <c r="M110" i="9"/>
  <c r="Q110" i="9" s="1"/>
  <c r="M111" i="9"/>
  <c r="M112" i="9"/>
  <c r="M113" i="9"/>
  <c r="M114" i="9"/>
  <c r="Q114" i="9" s="1"/>
  <c r="M115" i="9"/>
  <c r="M116" i="9"/>
  <c r="M117" i="9"/>
  <c r="M118" i="9"/>
  <c r="M119" i="9"/>
  <c r="Q119" i="9" s="1"/>
  <c r="M120" i="9"/>
  <c r="M121" i="9"/>
  <c r="M122" i="9"/>
  <c r="Q122" i="9" s="1"/>
  <c r="M123" i="9"/>
  <c r="Q123" i="9" s="1"/>
  <c r="M124" i="9"/>
  <c r="M125" i="9"/>
  <c r="M126" i="9"/>
  <c r="Q126" i="9" s="1"/>
  <c r="M127" i="9"/>
  <c r="M128" i="9"/>
  <c r="Q128" i="9" s="1"/>
  <c r="M129" i="9"/>
  <c r="M130" i="9"/>
  <c r="M131" i="9"/>
  <c r="Q131" i="9" s="1"/>
  <c r="M132" i="9"/>
  <c r="M133" i="9"/>
  <c r="M134" i="9"/>
  <c r="M135" i="9"/>
  <c r="M136" i="9"/>
  <c r="M137" i="9"/>
  <c r="M138" i="9"/>
  <c r="Q138" i="9" s="1"/>
  <c r="M139" i="9"/>
  <c r="Q139" i="9" s="1"/>
  <c r="M140" i="9"/>
  <c r="M141" i="9"/>
  <c r="M142" i="9"/>
  <c r="Q142" i="9" s="1"/>
  <c r="M143" i="9"/>
  <c r="M144" i="9"/>
  <c r="M145" i="9"/>
  <c r="M146" i="9"/>
  <c r="M147" i="9"/>
  <c r="M148" i="9"/>
  <c r="M149" i="9"/>
  <c r="M150" i="9"/>
  <c r="M151" i="9"/>
  <c r="Q151" i="9" s="1"/>
  <c r="M152" i="9"/>
  <c r="M153" i="9"/>
  <c r="M154" i="9"/>
  <c r="M155" i="9"/>
  <c r="M156" i="9"/>
  <c r="M157" i="9"/>
  <c r="M158" i="9"/>
  <c r="Q158" i="9" s="1"/>
  <c r="M159" i="9"/>
  <c r="M160" i="9"/>
  <c r="M161" i="9"/>
  <c r="M162" i="9"/>
  <c r="Q162" i="9" s="1"/>
  <c r="M163" i="9"/>
  <c r="M164" i="9"/>
  <c r="M165" i="9"/>
  <c r="M166" i="9"/>
  <c r="M167" i="9"/>
  <c r="M168" i="9"/>
  <c r="Q168" i="9" s="1"/>
  <c r="M169" i="9"/>
  <c r="M170" i="9"/>
  <c r="M171" i="9"/>
  <c r="Q171" i="9" s="1"/>
  <c r="M172" i="9"/>
  <c r="M173" i="9"/>
  <c r="M174" i="9"/>
  <c r="M175" i="9"/>
  <c r="M176" i="9"/>
  <c r="M177" i="9"/>
  <c r="M178" i="9"/>
  <c r="Q178" i="9" s="1"/>
  <c r="M179" i="9"/>
  <c r="M180" i="9"/>
  <c r="M181" i="9"/>
  <c r="M182" i="9"/>
  <c r="M183" i="9"/>
  <c r="M184" i="9"/>
  <c r="M185" i="9"/>
  <c r="M186" i="9"/>
  <c r="M187" i="9"/>
  <c r="Q187" i="9" s="1"/>
  <c r="M188" i="9"/>
  <c r="M189" i="9"/>
  <c r="M190" i="9"/>
  <c r="Q190" i="9" s="1"/>
  <c r="M191" i="9"/>
  <c r="M192" i="9"/>
  <c r="M193" i="9"/>
  <c r="M194" i="9"/>
  <c r="Q194" i="9" s="1"/>
  <c r="M195" i="9"/>
  <c r="M196" i="9"/>
  <c r="M197" i="9"/>
  <c r="M198" i="9"/>
  <c r="Q198" i="9" s="1"/>
  <c r="M199" i="9"/>
  <c r="M200" i="9"/>
  <c r="Q200" i="9" s="1"/>
  <c r="M201" i="9"/>
  <c r="M202" i="9"/>
  <c r="M203" i="9"/>
  <c r="M204" i="9"/>
  <c r="M205" i="9"/>
  <c r="M206" i="9"/>
  <c r="Q206" i="9" s="1"/>
  <c r="M207" i="9"/>
  <c r="M208" i="9"/>
  <c r="M209" i="9"/>
  <c r="M210" i="9"/>
  <c r="Q210" i="9" s="1"/>
  <c r="M211" i="9"/>
  <c r="P13" i="9"/>
  <c r="P14" i="9"/>
  <c r="P15" i="9"/>
  <c r="Q15" i="9"/>
  <c r="P16" i="9"/>
  <c r="Q16" i="9"/>
  <c r="P17" i="9"/>
  <c r="Q17" i="9" s="1"/>
  <c r="P18" i="9"/>
  <c r="Q18" i="9"/>
  <c r="P19" i="9"/>
  <c r="P20" i="9"/>
  <c r="Q20" i="9" s="1"/>
  <c r="P21" i="9"/>
  <c r="Q21" i="9" s="1"/>
  <c r="P22" i="9"/>
  <c r="P23" i="9"/>
  <c r="Q23" i="9"/>
  <c r="P24" i="9"/>
  <c r="Q24" i="9"/>
  <c r="P25" i="9"/>
  <c r="Q25" i="9" s="1"/>
  <c r="P26" i="9"/>
  <c r="Q26" i="9"/>
  <c r="P27" i="9"/>
  <c r="P28" i="9"/>
  <c r="P29" i="9"/>
  <c r="P30" i="9"/>
  <c r="P31" i="9"/>
  <c r="Q31" i="9"/>
  <c r="P32" i="9"/>
  <c r="Q32" i="9"/>
  <c r="P33" i="9"/>
  <c r="Q33" i="9" s="1"/>
  <c r="P34" i="9"/>
  <c r="P35" i="9"/>
  <c r="Q35" i="9"/>
  <c r="P36" i="9"/>
  <c r="Q36" i="9" s="1"/>
  <c r="P37" i="9"/>
  <c r="Q37" i="9" s="1"/>
  <c r="P38" i="9"/>
  <c r="Q38" i="9"/>
  <c r="P39" i="9"/>
  <c r="P40" i="9"/>
  <c r="Q40" i="9"/>
  <c r="P41" i="9"/>
  <c r="Q41" i="9" s="1"/>
  <c r="P42" i="9"/>
  <c r="P43" i="9"/>
  <c r="P44" i="9"/>
  <c r="P45" i="9"/>
  <c r="Q45" i="9" s="1"/>
  <c r="P46" i="9"/>
  <c r="P47" i="9"/>
  <c r="Q47" i="9"/>
  <c r="P48" i="9"/>
  <c r="Q48" i="9"/>
  <c r="P49" i="9"/>
  <c r="P50" i="9"/>
  <c r="P51" i="9"/>
  <c r="Q51" i="9"/>
  <c r="P52" i="9"/>
  <c r="Q52" i="9" s="1"/>
  <c r="P53" i="9"/>
  <c r="Q53" i="9" s="1"/>
  <c r="P54" i="9"/>
  <c r="Q54" i="9"/>
  <c r="P55" i="9"/>
  <c r="Q55" i="9"/>
  <c r="P56" i="9"/>
  <c r="Q56" i="9"/>
  <c r="P57" i="9"/>
  <c r="Q57" i="9" s="1"/>
  <c r="P58" i="9"/>
  <c r="Q58" i="9"/>
  <c r="P59" i="9"/>
  <c r="P60" i="9"/>
  <c r="P61" i="9"/>
  <c r="Q61" i="9" s="1"/>
  <c r="P62" i="9"/>
  <c r="P63" i="9"/>
  <c r="Q63" i="9"/>
  <c r="P64" i="9"/>
  <c r="Q64" i="9"/>
  <c r="P65" i="9"/>
  <c r="Q65" i="9" s="1"/>
  <c r="P66" i="9"/>
  <c r="Q66" i="9"/>
  <c r="P67" i="9"/>
  <c r="Q67" i="9"/>
  <c r="P68" i="9"/>
  <c r="Q68" i="9" s="1"/>
  <c r="P69" i="9"/>
  <c r="P70" i="9"/>
  <c r="Q70" i="9"/>
  <c r="P71" i="9"/>
  <c r="Q71" i="9"/>
  <c r="P72" i="9"/>
  <c r="P73" i="9"/>
  <c r="P74" i="9"/>
  <c r="Q74" i="9"/>
  <c r="P75" i="9"/>
  <c r="Q75" i="9"/>
  <c r="P76" i="9"/>
  <c r="P77" i="9"/>
  <c r="Q77" i="9" s="1"/>
  <c r="P78" i="9"/>
  <c r="Q78" i="9"/>
  <c r="P79" i="9"/>
  <c r="Q79" i="9"/>
  <c r="P80" i="9"/>
  <c r="Q80" i="9"/>
  <c r="P81" i="9"/>
  <c r="Q81" i="9" s="1"/>
  <c r="P82" i="9"/>
  <c r="P83" i="9"/>
  <c r="Q83" i="9"/>
  <c r="P84" i="9"/>
  <c r="Q84" i="9" s="1"/>
  <c r="P85" i="9"/>
  <c r="Q85" i="9" s="1"/>
  <c r="P86" i="9"/>
  <c r="Q86" i="9"/>
  <c r="P87" i="9"/>
  <c r="Q87" i="9"/>
  <c r="P88" i="9"/>
  <c r="P89" i="9"/>
  <c r="P90" i="9"/>
  <c r="Q90" i="9"/>
  <c r="P91" i="9"/>
  <c r="P92" i="9"/>
  <c r="P93" i="9"/>
  <c r="Q93" i="9" s="1"/>
  <c r="P94" i="9"/>
  <c r="P95" i="9"/>
  <c r="Q95" i="9"/>
  <c r="P96" i="9"/>
  <c r="Q96" i="9"/>
  <c r="P97" i="9"/>
  <c r="Q97" i="9" s="1"/>
  <c r="P98" i="9"/>
  <c r="P99" i="9"/>
  <c r="P100" i="9"/>
  <c r="Q100" i="9" s="1"/>
  <c r="P101" i="9"/>
  <c r="Q101" i="9" s="1"/>
  <c r="P102" i="9"/>
  <c r="P103" i="9"/>
  <c r="Q103" i="9"/>
  <c r="P104" i="9"/>
  <c r="Q104" i="9"/>
  <c r="P105" i="9"/>
  <c r="Q105" i="9" s="1"/>
  <c r="P106" i="9"/>
  <c r="Q106" i="9"/>
  <c r="P107" i="9"/>
  <c r="P108" i="9"/>
  <c r="P109" i="9"/>
  <c r="P110" i="9"/>
  <c r="P111" i="9"/>
  <c r="Q111" i="9"/>
  <c r="P112" i="9"/>
  <c r="Q112" i="9"/>
  <c r="P113" i="9"/>
  <c r="Q113" i="9" s="1"/>
  <c r="P114" i="9"/>
  <c r="P115" i="9"/>
  <c r="Q115" i="9"/>
  <c r="P116" i="9"/>
  <c r="Q116" i="9" s="1"/>
  <c r="P117" i="9"/>
  <c r="Q117" i="9" s="1"/>
  <c r="P118" i="9"/>
  <c r="Q118" i="9"/>
  <c r="P119" i="9"/>
  <c r="P120" i="9"/>
  <c r="Q120" i="9"/>
  <c r="P121" i="9"/>
  <c r="P122" i="9"/>
  <c r="P123" i="9"/>
  <c r="P124" i="9"/>
  <c r="P125" i="9"/>
  <c r="Q125" i="9" s="1"/>
  <c r="P126" i="9"/>
  <c r="P127" i="9"/>
  <c r="Q127" i="9"/>
  <c r="P128" i="9"/>
  <c r="P129" i="9"/>
  <c r="P130" i="9"/>
  <c r="Q130" i="9"/>
  <c r="P131" i="9"/>
  <c r="P132" i="9"/>
  <c r="Q132" i="9" s="1"/>
  <c r="P133" i="9"/>
  <c r="Q133" i="9" s="1"/>
  <c r="P134" i="9"/>
  <c r="Q134" i="9"/>
  <c r="P135" i="9"/>
  <c r="Q135" i="9"/>
  <c r="P136" i="9"/>
  <c r="Q136" i="9"/>
  <c r="P137" i="9"/>
  <c r="P138" i="9"/>
  <c r="P139" i="9"/>
  <c r="P140" i="9"/>
  <c r="P141" i="9"/>
  <c r="Q141" i="9" s="1"/>
  <c r="P142" i="9"/>
  <c r="P143" i="9"/>
  <c r="Q143" i="9"/>
  <c r="P144" i="9"/>
  <c r="Q144" i="9"/>
  <c r="P145" i="9"/>
  <c r="Q145" i="9" s="1"/>
  <c r="P146" i="9"/>
  <c r="Q146" i="9"/>
  <c r="P147" i="9"/>
  <c r="Q147" i="9"/>
  <c r="P148" i="9"/>
  <c r="Q148" i="9" s="1"/>
  <c r="P149" i="9"/>
  <c r="Q149" i="9" s="1"/>
  <c r="P150" i="9"/>
  <c r="Q150" i="9"/>
  <c r="P151" i="9"/>
  <c r="P152" i="9"/>
  <c r="Q152" i="9"/>
  <c r="P153" i="9"/>
  <c r="P154" i="9"/>
  <c r="Q154" i="9"/>
  <c r="P155" i="9"/>
  <c r="Q155" i="9"/>
  <c r="P156" i="9"/>
  <c r="Q156" i="9" s="1"/>
  <c r="P157" i="9"/>
  <c r="Q157" i="9" s="1"/>
  <c r="P158" i="9"/>
  <c r="P159" i="9"/>
  <c r="Q159" i="9"/>
  <c r="P160" i="9"/>
  <c r="Q160" i="9"/>
  <c r="P161" i="9"/>
  <c r="P162" i="9"/>
  <c r="P163" i="9"/>
  <c r="Q163" i="9"/>
  <c r="P164" i="9"/>
  <c r="Q164" i="9" s="1"/>
  <c r="P165" i="9"/>
  <c r="Q165" i="9" s="1"/>
  <c r="P166" i="9"/>
  <c r="Q166" i="9"/>
  <c r="P167" i="9"/>
  <c r="Q167" i="9"/>
  <c r="P168" i="9"/>
  <c r="P169" i="9"/>
  <c r="P170" i="9"/>
  <c r="Q170" i="9"/>
  <c r="P171" i="9"/>
  <c r="P172" i="9"/>
  <c r="P173" i="9"/>
  <c r="Q173" i="9" s="1"/>
  <c r="P174" i="9"/>
  <c r="Q174" i="9"/>
  <c r="P175" i="9"/>
  <c r="Q175" i="9"/>
  <c r="P176" i="9"/>
  <c r="Q176" i="9"/>
  <c r="P177" i="9"/>
  <c r="Q177" i="9" s="1"/>
  <c r="P178" i="9"/>
  <c r="P179" i="9"/>
  <c r="Q179" i="9"/>
  <c r="P180" i="9"/>
  <c r="Q180" i="9" s="1"/>
  <c r="P181" i="9"/>
  <c r="P182" i="9"/>
  <c r="Q182" i="9"/>
  <c r="P183" i="9"/>
  <c r="Q183" i="9"/>
  <c r="P184" i="9"/>
  <c r="Q184" i="9"/>
  <c r="P185" i="9"/>
  <c r="Q185" i="9" s="1"/>
  <c r="P186" i="9"/>
  <c r="Q186" i="9"/>
  <c r="P187" i="9"/>
  <c r="P188" i="9"/>
  <c r="P189" i="9"/>
  <c r="Q189" i="9" s="1"/>
  <c r="P190" i="9"/>
  <c r="P191" i="9"/>
  <c r="Q191" i="9"/>
  <c r="P192" i="9"/>
  <c r="Q192" i="9"/>
  <c r="P193" i="9"/>
  <c r="Q193" i="9" s="1"/>
  <c r="P194" i="9"/>
  <c r="P195" i="9"/>
  <c r="Q195" i="9"/>
  <c r="P196" i="9"/>
  <c r="Q196" i="9" s="1"/>
  <c r="P197" i="9"/>
  <c r="Q197" i="9" s="1"/>
  <c r="P198" i="9"/>
  <c r="P199" i="9"/>
  <c r="Q199" i="9"/>
  <c r="P200" i="9"/>
  <c r="P201" i="9"/>
  <c r="P202" i="9"/>
  <c r="Q202" i="9"/>
  <c r="P203" i="9"/>
  <c r="Q203" i="9"/>
  <c r="P204" i="9"/>
  <c r="P205" i="9"/>
  <c r="Q205" i="9" s="1"/>
  <c r="P206" i="9"/>
  <c r="P207" i="9"/>
  <c r="Q207" i="9"/>
  <c r="P208" i="9"/>
  <c r="Q208" i="9"/>
  <c r="P209" i="9"/>
  <c r="Q209" i="9" s="1"/>
  <c r="P210" i="9"/>
  <c r="P211" i="9"/>
  <c r="Q211" i="9"/>
  <c r="P12" i="9"/>
  <c r="M12" i="9"/>
  <c r="Q76" i="9" l="1"/>
  <c r="Q204" i="9"/>
  <c r="Q124" i="9"/>
  <c r="Q44" i="9"/>
  <c r="Q153" i="9"/>
  <c r="Q34" i="9"/>
  <c r="Q172" i="9"/>
  <c r="Q73" i="9"/>
  <c r="Q201" i="9"/>
  <c r="Q92" i="9"/>
  <c r="Q13" i="9"/>
  <c r="Q181" i="9"/>
  <c r="Q161" i="9"/>
  <c r="Q121" i="9"/>
  <c r="Q140" i="9"/>
  <c r="Q169" i="9"/>
  <c r="Q60" i="9"/>
  <c r="Q188" i="9"/>
  <c r="Q129" i="9"/>
  <c r="Q99" i="9"/>
  <c r="Q89" i="9"/>
  <c r="Q109" i="9"/>
  <c r="Q69" i="9"/>
  <c r="Q49" i="9"/>
  <c r="Q29" i="9"/>
  <c r="Q108" i="9"/>
  <c r="Q28" i="9"/>
  <c r="Q137" i="9"/>
  <c r="Q12" i="9"/>
  <c r="P8" i="10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C2" i="9" l="1"/>
  <c r="C2" i="2"/>
  <c r="N213" i="2" l="1"/>
  <c r="W13" i="9" l="1"/>
  <c r="X13" i="9" s="1"/>
  <c r="AE13" i="9"/>
  <c r="W14" i="9"/>
  <c r="X14" i="9" s="1"/>
  <c r="AE14" i="9"/>
  <c r="W15" i="9"/>
  <c r="X15" i="9" s="1"/>
  <c r="AE15" i="9"/>
  <c r="W16" i="9"/>
  <c r="X16" i="9" s="1"/>
  <c r="AE16" i="9"/>
  <c r="W17" i="9"/>
  <c r="X17" i="9" s="1"/>
  <c r="AE17" i="9"/>
  <c r="W18" i="9"/>
  <c r="X18" i="9" s="1"/>
  <c r="AE18" i="9"/>
  <c r="W19" i="9"/>
  <c r="X19" i="9" s="1"/>
  <c r="AE19" i="9"/>
  <c r="W20" i="9"/>
  <c r="X20" i="9" s="1"/>
  <c r="AE20" i="9"/>
  <c r="W21" i="9"/>
  <c r="X21" i="9" s="1"/>
  <c r="AE21" i="9"/>
  <c r="W22" i="9"/>
  <c r="X22" i="9" s="1"/>
  <c r="AE22" i="9"/>
  <c r="W23" i="9"/>
  <c r="X23" i="9" s="1"/>
  <c r="AE23" i="9"/>
  <c r="W24" i="9"/>
  <c r="X24" i="9" s="1"/>
  <c r="AE24" i="9"/>
  <c r="W25" i="9"/>
  <c r="X25" i="9" s="1"/>
  <c r="AE25" i="9"/>
  <c r="W26" i="9"/>
  <c r="X26" i="9" s="1"/>
  <c r="AE26" i="9"/>
  <c r="W27" i="9"/>
  <c r="X27" i="9" s="1"/>
  <c r="AE27" i="9"/>
  <c r="W28" i="9"/>
  <c r="X28" i="9" s="1"/>
  <c r="AE28" i="9"/>
  <c r="W29" i="9"/>
  <c r="X29" i="9" s="1"/>
  <c r="AE29" i="9"/>
  <c r="W30" i="9"/>
  <c r="X30" i="9" s="1"/>
  <c r="AE30" i="9"/>
  <c r="W31" i="9"/>
  <c r="X31" i="9" s="1"/>
  <c r="AE31" i="9"/>
  <c r="W32" i="9"/>
  <c r="X32" i="9" s="1"/>
  <c r="AE32" i="9"/>
  <c r="W33" i="9"/>
  <c r="X33" i="9" s="1"/>
  <c r="AE33" i="9"/>
  <c r="W34" i="9"/>
  <c r="X34" i="9" s="1"/>
  <c r="AE34" i="9"/>
  <c r="W35" i="9"/>
  <c r="X35" i="9" s="1"/>
  <c r="AE35" i="9"/>
  <c r="W36" i="9"/>
  <c r="X36" i="9" s="1"/>
  <c r="AE36" i="9"/>
  <c r="W37" i="9"/>
  <c r="X37" i="9" s="1"/>
  <c r="AE37" i="9"/>
  <c r="W38" i="9"/>
  <c r="X38" i="9" s="1"/>
  <c r="AE38" i="9"/>
  <c r="W39" i="9"/>
  <c r="X39" i="9" s="1"/>
  <c r="AE39" i="9"/>
  <c r="W40" i="9"/>
  <c r="X40" i="9" s="1"/>
  <c r="AE40" i="9"/>
  <c r="W41" i="9"/>
  <c r="X41" i="9" s="1"/>
  <c r="AE41" i="9"/>
  <c r="W42" i="9"/>
  <c r="X42" i="9" s="1"/>
  <c r="AE42" i="9"/>
  <c r="W43" i="9"/>
  <c r="X43" i="9" s="1"/>
  <c r="AE43" i="9"/>
  <c r="W44" i="9"/>
  <c r="X44" i="9" s="1"/>
  <c r="AE44" i="9"/>
  <c r="W45" i="9"/>
  <c r="X45" i="9" s="1"/>
  <c r="AE45" i="9"/>
  <c r="W46" i="9"/>
  <c r="X46" i="9" s="1"/>
  <c r="AE46" i="9"/>
  <c r="W47" i="9"/>
  <c r="X47" i="9" s="1"/>
  <c r="AE47" i="9"/>
  <c r="W48" i="9"/>
  <c r="X48" i="9" s="1"/>
  <c r="AE48" i="9"/>
  <c r="W49" i="9"/>
  <c r="X49" i="9" s="1"/>
  <c r="AE49" i="9"/>
  <c r="W50" i="9"/>
  <c r="X50" i="9" s="1"/>
  <c r="AE50" i="9"/>
  <c r="W51" i="9"/>
  <c r="X51" i="9" s="1"/>
  <c r="AE51" i="9"/>
  <c r="W52" i="9"/>
  <c r="X52" i="9" s="1"/>
  <c r="AE52" i="9"/>
  <c r="W53" i="9"/>
  <c r="X53" i="9" s="1"/>
  <c r="AE53" i="9"/>
  <c r="W54" i="9"/>
  <c r="X54" i="9" s="1"/>
  <c r="AE54" i="9"/>
  <c r="W55" i="9"/>
  <c r="X55" i="9" s="1"/>
  <c r="AE55" i="9"/>
  <c r="W56" i="9"/>
  <c r="X56" i="9" s="1"/>
  <c r="AE56" i="9"/>
  <c r="W57" i="9"/>
  <c r="X57" i="9" s="1"/>
  <c r="AE57" i="9"/>
  <c r="W58" i="9"/>
  <c r="X58" i="9" s="1"/>
  <c r="AE58" i="9"/>
  <c r="W59" i="9"/>
  <c r="X59" i="9" s="1"/>
  <c r="AE59" i="9"/>
  <c r="W60" i="9"/>
  <c r="X60" i="9" s="1"/>
  <c r="AE60" i="9"/>
  <c r="W61" i="9"/>
  <c r="X61" i="9" s="1"/>
  <c r="AE61" i="9"/>
  <c r="W62" i="9"/>
  <c r="X62" i="9"/>
  <c r="AE62" i="9"/>
  <c r="W63" i="9"/>
  <c r="X63" i="9" s="1"/>
  <c r="AE63" i="9"/>
  <c r="W64" i="9"/>
  <c r="X64" i="9" s="1"/>
  <c r="AE64" i="9"/>
  <c r="W65" i="9"/>
  <c r="X65" i="9" s="1"/>
  <c r="AE65" i="9"/>
  <c r="W66" i="9"/>
  <c r="X66" i="9" s="1"/>
  <c r="AE66" i="9"/>
  <c r="W67" i="9"/>
  <c r="X67" i="9" s="1"/>
  <c r="AE67" i="9"/>
  <c r="W68" i="9"/>
  <c r="X68" i="9" s="1"/>
  <c r="AE68" i="9"/>
  <c r="W69" i="9"/>
  <c r="X69" i="9" s="1"/>
  <c r="AE69" i="9"/>
  <c r="W70" i="9"/>
  <c r="X70" i="9" s="1"/>
  <c r="AE70" i="9"/>
  <c r="W71" i="9"/>
  <c r="X71" i="9" s="1"/>
  <c r="AE71" i="9"/>
  <c r="W72" i="9"/>
  <c r="X72" i="9" s="1"/>
  <c r="AE72" i="9"/>
  <c r="W73" i="9"/>
  <c r="X73" i="9" s="1"/>
  <c r="AE73" i="9"/>
  <c r="W74" i="9"/>
  <c r="X74" i="9" s="1"/>
  <c r="AE74" i="9"/>
  <c r="W75" i="9"/>
  <c r="X75" i="9" s="1"/>
  <c r="AE75" i="9"/>
  <c r="W76" i="9"/>
  <c r="X76" i="9" s="1"/>
  <c r="AE76" i="9"/>
  <c r="W77" i="9"/>
  <c r="X77" i="9" s="1"/>
  <c r="AE77" i="9"/>
  <c r="W78" i="9"/>
  <c r="X78" i="9" s="1"/>
  <c r="AE78" i="9"/>
  <c r="W79" i="9"/>
  <c r="X79" i="9" s="1"/>
  <c r="AE79" i="9"/>
  <c r="W80" i="9"/>
  <c r="X80" i="9" s="1"/>
  <c r="AE80" i="9"/>
  <c r="W81" i="9"/>
  <c r="X81" i="9" s="1"/>
  <c r="AE81" i="9"/>
  <c r="W82" i="9"/>
  <c r="X82" i="9" s="1"/>
  <c r="AE82" i="9"/>
  <c r="W83" i="9"/>
  <c r="X83" i="9" s="1"/>
  <c r="AE83" i="9"/>
  <c r="W84" i="9"/>
  <c r="X84" i="9" s="1"/>
  <c r="AE84" i="9"/>
  <c r="W85" i="9"/>
  <c r="X85" i="9" s="1"/>
  <c r="AE85" i="9"/>
  <c r="W86" i="9"/>
  <c r="X86" i="9" s="1"/>
  <c r="AE86" i="9"/>
  <c r="W87" i="9"/>
  <c r="X87" i="9" s="1"/>
  <c r="AE87" i="9"/>
  <c r="W88" i="9"/>
  <c r="X88" i="9" s="1"/>
  <c r="AE88" i="9"/>
  <c r="W89" i="9"/>
  <c r="X89" i="9" s="1"/>
  <c r="AE89" i="9"/>
  <c r="W90" i="9"/>
  <c r="X90" i="9" s="1"/>
  <c r="AE90" i="9"/>
  <c r="W91" i="9"/>
  <c r="X91" i="9" s="1"/>
  <c r="AE91" i="9"/>
  <c r="W92" i="9"/>
  <c r="X92" i="9" s="1"/>
  <c r="AE92" i="9"/>
  <c r="W93" i="9"/>
  <c r="X93" i="9" s="1"/>
  <c r="AE93" i="9"/>
  <c r="W94" i="9"/>
  <c r="X94" i="9" s="1"/>
  <c r="AE94" i="9"/>
  <c r="W95" i="9"/>
  <c r="X95" i="9" s="1"/>
  <c r="AE95" i="9"/>
  <c r="W96" i="9"/>
  <c r="X96" i="9" s="1"/>
  <c r="AE96" i="9"/>
  <c r="W97" i="9"/>
  <c r="X97" i="9" s="1"/>
  <c r="AE97" i="9"/>
  <c r="W98" i="9"/>
  <c r="X98" i="9" s="1"/>
  <c r="AE98" i="9"/>
  <c r="W99" i="9"/>
  <c r="X99" i="9" s="1"/>
  <c r="AE99" i="9"/>
  <c r="W100" i="9"/>
  <c r="X100" i="9" s="1"/>
  <c r="AE100" i="9"/>
  <c r="W101" i="9"/>
  <c r="X101" i="9" s="1"/>
  <c r="AE101" i="9"/>
  <c r="W102" i="9"/>
  <c r="X102" i="9" s="1"/>
  <c r="AE102" i="9"/>
  <c r="W103" i="9"/>
  <c r="X103" i="9" s="1"/>
  <c r="AE103" i="9"/>
  <c r="W104" i="9"/>
  <c r="X104" i="9" s="1"/>
  <c r="AE104" i="9"/>
  <c r="W105" i="9"/>
  <c r="X105" i="9" s="1"/>
  <c r="AE105" i="9"/>
  <c r="W106" i="9"/>
  <c r="X106" i="9" s="1"/>
  <c r="AE106" i="9"/>
  <c r="W107" i="9"/>
  <c r="X107" i="9" s="1"/>
  <c r="AE107" i="9"/>
  <c r="W108" i="9"/>
  <c r="X108" i="9" s="1"/>
  <c r="AE108" i="9"/>
  <c r="W109" i="9"/>
  <c r="X109" i="9" s="1"/>
  <c r="AE109" i="9"/>
  <c r="W110" i="9"/>
  <c r="X110" i="9" s="1"/>
  <c r="AE110" i="9"/>
  <c r="W111" i="9"/>
  <c r="X111" i="9" s="1"/>
  <c r="AE111" i="9"/>
  <c r="W112" i="9"/>
  <c r="X112" i="9" s="1"/>
  <c r="AE112" i="9"/>
  <c r="W113" i="9"/>
  <c r="X113" i="9" s="1"/>
  <c r="AE113" i="9"/>
  <c r="W114" i="9"/>
  <c r="X114" i="9" s="1"/>
  <c r="AE114" i="9"/>
  <c r="W115" i="9"/>
  <c r="X115" i="9" s="1"/>
  <c r="AE115" i="9"/>
  <c r="W116" i="9"/>
  <c r="X116" i="9" s="1"/>
  <c r="AE116" i="9"/>
  <c r="W117" i="9"/>
  <c r="X117" i="9" s="1"/>
  <c r="AE117" i="9"/>
  <c r="W118" i="9"/>
  <c r="X118" i="9" s="1"/>
  <c r="AE118" i="9"/>
  <c r="W119" i="9"/>
  <c r="X119" i="9" s="1"/>
  <c r="AE119" i="9"/>
  <c r="W120" i="9"/>
  <c r="X120" i="9" s="1"/>
  <c r="AE120" i="9"/>
  <c r="W121" i="9"/>
  <c r="X121" i="9" s="1"/>
  <c r="AE121" i="9"/>
  <c r="W122" i="9"/>
  <c r="X122" i="9" s="1"/>
  <c r="AE122" i="9"/>
  <c r="W123" i="9"/>
  <c r="X123" i="9" s="1"/>
  <c r="AE123" i="9"/>
  <c r="W124" i="9"/>
  <c r="X124" i="9" s="1"/>
  <c r="AE124" i="9"/>
  <c r="W125" i="9"/>
  <c r="X125" i="9" s="1"/>
  <c r="AE125" i="9"/>
  <c r="W126" i="9"/>
  <c r="X126" i="9" s="1"/>
  <c r="AE126" i="9"/>
  <c r="W127" i="9"/>
  <c r="X127" i="9" s="1"/>
  <c r="AE127" i="9"/>
  <c r="W128" i="9"/>
  <c r="X128" i="9" s="1"/>
  <c r="AE128" i="9"/>
  <c r="W129" i="9"/>
  <c r="X129" i="9" s="1"/>
  <c r="AE129" i="9"/>
  <c r="W130" i="9"/>
  <c r="X130" i="9" s="1"/>
  <c r="AE130" i="9"/>
  <c r="W131" i="9"/>
  <c r="X131" i="9" s="1"/>
  <c r="AE131" i="9"/>
  <c r="W132" i="9"/>
  <c r="X132" i="9" s="1"/>
  <c r="AE132" i="9"/>
  <c r="W133" i="9"/>
  <c r="X133" i="9" s="1"/>
  <c r="AE133" i="9"/>
  <c r="W134" i="9"/>
  <c r="X134" i="9" s="1"/>
  <c r="AE134" i="9"/>
  <c r="W135" i="9"/>
  <c r="X135" i="9" s="1"/>
  <c r="AE135" i="9"/>
  <c r="W136" i="9"/>
  <c r="X136" i="9" s="1"/>
  <c r="AE136" i="9"/>
  <c r="W137" i="9"/>
  <c r="X137" i="9" s="1"/>
  <c r="AE137" i="9"/>
  <c r="W138" i="9"/>
  <c r="X138" i="9" s="1"/>
  <c r="AE138" i="9"/>
  <c r="W139" i="9"/>
  <c r="X139" i="9" s="1"/>
  <c r="AE139" i="9"/>
  <c r="W140" i="9"/>
  <c r="X140" i="9" s="1"/>
  <c r="AE140" i="9"/>
  <c r="W141" i="9"/>
  <c r="X141" i="9" s="1"/>
  <c r="AE141" i="9"/>
  <c r="W142" i="9"/>
  <c r="X142" i="9" s="1"/>
  <c r="AE142" i="9"/>
  <c r="W143" i="9"/>
  <c r="X143" i="9" s="1"/>
  <c r="AE143" i="9"/>
  <c r="W144" i="9"/>
  <c r="X144" i="9" s="1"/>
  <c r="AE144" i="9"/>
  <c r="W145" i="9"/>
  <c r="X145" i="9" s="1"/>
  <c r="AE145" i="9"/>
  <c r="W146" i="9"/>
  <c r="X146" i="9" s="1"/>
  <c r="AE146" i="9"/>
  <c r="W147" i="9"/>
  <c r="X147" i="9" s="1"/>
  <c r="AE147" i="9"/>
  <c r="W148" i="9"/>
  <c r="X148" i="9" s="1"/>
  <c r="AE148" i="9"/>
  <c r="W149" i="9"/>
  <c r="X149" i="9" s="1"/>
  <c r="AE149" i="9"/>
  <c r="W150" i="9"/>
  <c r="X150" i="9" s="1"/>
  <c r="AE150" i="9"/>
  <c r="W151" i="9"/>
  <c r="X151" i="9" s="1"/>
  <c r="AE151" i="9"/>
  <c r="W152" i="9"/>
  <c r="X152" i="9" s="1"/>
  <c r="AE152" i="9"/>
  <c r="W153" i="9"/>
  <c r="X153" i="9" s="1"/>
  <c r="AE153" i="9"/>
  <c r="W154" i="9"/>
  <c r="X154" i="9" s="1"/>
  <c r="AE154" i="9"/>
  <c r="W155" i="9"/>
  <c r="X155" i="9" s="1"/>
  <c r="AE155" i="9"/>
  <c r="W156" i="9"/>
  <c r="X156" i="9" s="1"/>
  <c r="AE156" i="9"/>
  <c r="W157" i="9"/>
  <c r="X157" i="9" s="1"/>
  <c r="AE157" i="9"/>
  <c r="W158" i="9"/>
  <c r="X158" i="9" s="1"/>
  <c r="AE158" i="9"/>
  <c r="W159" i="9"/>
  <c r="X159" i="9" s="1"/>
  <c r="AE159" i="9"/>
  <c r="W160" i="9"/>
  <c r="X160" i="9" s="1"/>
  <c r="AE160" i="9"/>
  <c r="W161" i="9"/>
  <c r="X161" i="9" s="1"/>
  <c r="AE161" i="9"/>
  <c r="W162" i="9"/>
  <c r="X162" i="9" s="1"/>
  <c r="AE162" i="9"/>
  <c r="W163" i="9"/>
  <c r="X163" i="9" s="1"/>
  <c r="AE163" i="9"/>
  <c r="W164" i="9"/>
  <c r="X164" i="9" s="1"/>
  <c r="AE164" i="9"/>
  <c r="W165" i="9"/>
  <c r="X165" i="9" s="1"/>
  <c r="AE165" i="9"/>
  <c r="W166" i="9"/>
  <c r="X166" i="9" s="1"/>
  <c r="AE166" i="9"/>
  <c r="W167" i="9"/>
  <c r="X167" i="9" s="1"/>
  <c r="AE167" i="9"/>
  <c r="W168" i="9"/>
  <c r="X168" i="9" s="1"/>
  <c r="AE168" i="9"/>
  <c r="W169" i="9"/>
  <c r="X169" i="9" s="1"/>
  <c r="AE169" i="9"/>
  <c r="W170" i="9"/>
  <c r="X170" i="9" s="1"/>
  <c r="AE170" i="9"/>
  <c r="W171" i="9"/>
  <c r="X171" i="9" s="1"/>
  <c r="AE171" i="9"/>
  <c r="W172" i="9"/>
  <c r="X172" i="9" s="1"/>
  <c r="AE172" i="9"/>
  <c r="W173" i="9"/>
  <c r="X173" i="9" s="1"/>
  <c r="AE173" i="9"/>
  <c r="W174" i="9"/>
  <c r="X174" i="9" s="1"/>
  <c r="AE174" i="9"/>
  <c r="W175" i="9"/>
  <c r="X175" i="9" s="1"/>
  <c r="AE175" i="9"/>
  <c r="W176" i="9"/>
  <c r="X176" i="9" s="1"/>
  <c r="AE176" i="9"/>
  <c r="W177" i="9"/>
  <c r="X177" i="9" s="1"/>
  <c r="AE177" i="9"/>
  <c r="W178" i="9"/>
  <c r="X178" i="9" s="1"/>
  <c r="AE178" i="9"/>
  <c r="W179" i="9"/>
  <c r="X179" i="9" s="1"/>
  <c r="AE179" i="9"/>
  <c r="W180" i="9"/>
  <c r="X180" i="9" s="1"/>
  <c r="AE180" i="9"/>
  <c r="W181" i="9"/>
  <c r="X181" i="9" s="1"/>
  <c r="AE181" i="9"/>
  <c r="W182" i="9"/>
  <c r="X182" i="9" s="1"/>
  <c r="AE182" i="9"/>
  <c r="W183" i="9"/>
  <c r="X183" i="9" s="1"/>
  <c r="AE183" i="9"/>
  <c r="W184" i="9"/>
  <c r="X184" i="9"/>
  <c r="AE184" i="9"/>
  <c r="W185" i="9"/>
  <c r="X185" i="9" s="1"/>
  <c r="AE185" i="9"/>
  <c r="W186" i="9"/>
  <c r="X186" i="9" s="1"/>
  <c r="AE186" i="9"/>
  <c r="W187" i="9"/>
  <c r="X187" i="9" s="1"/>
  <c r="AE187" i="9"/>
  <c r="W188" i="9"/>
  <c r="X188" i="9" s="1"/>
  <c r="AE188" i="9"/>
  <c r="W189" i="9"/>
  <c r="X189" i="9" s="1"/>
  <c r="AE189" i="9"/>
  <c r="W190" i="9"/>
  <c r="X190" i="9" s="1"/>
  <c r="AE190" i="9"/>
  <c r="W191" i="9"/>
  <c r="X191" i="9" s="1"/>
  <c r="AE191" i="9"/>
  <c r="W192" i="9"/>
  <c r="X192" i="9" s="1"/>
  <c r="AE192" i="9"/>
  <c r="W193" i="9"/>
  <c r="X193" i="9" s="1"/>
  <c r="AE193" i="9"/>
  <c r="W194" i="9"/>
  <c r="X194" i="9" s="1"/>
  <c r="AE194" i="9"/>
  <c r="W195" i="9"/>
  <c r="X195" i="9" s="1"/>
  <c r="AE195" i="9"/>
  <c r="W196" i="9"/>
  <c r="X196" i="9" s="1"/>
  <c r="AE196" i="9"/>
  <c r="W197" i="9"/>
  <c r="X197" i="9" s="1"/>
  <c r="AE197" i="9"/>
  <c r="W198" i="9"/>
  <c r="X198" i="9" s="1"/>
  <c r="AE198" i="9"/>
  <c r="W199" i="9"/>
  <c r="X199" i="9" s="1"/>
  <c r="AE199" i="9"/>
  <c r="W200" i="9"/>
  <c r="X200" i="9" s="1"/>
  <c r="AE200" i="9"/>
  <c r="W201" i="9"/>
  <c r="X201" i="9" s="1"/>
  <c r="AE201" i="9"/>
  <c r="W202" i="9"/>
  <c r="X202" i="9" s="1"/>
  <c r="AE202" i="9"/>
  <c r="W203" i="9"/>
  <c r="X203" i="9" s="1"/>
  <c r="AE203" i="9"/>
  <c r="W204" i="9"/>
  <c r="X204" i="9" s="1"/>
  <c r="AE204" i="9"/>
  <c r="W205" i="9"/>
  <c r="X205" i="9" s="1"/>
  <c r="AE205" i="9"/>
  <c r="W206" i="9"/>
  <c r="X206" i="9" s="1"/>
  <c r="AE206" i="9"/>
  <c r="W207" i="9"/>
  <c r="X207" i="9" s="1"/>
  <c r="AE207" i="9"/>
  <c r="W208" i="9"/>
  <c r="X208" i="9" s="1"/>
  <c r="AE208" i="9"/>
  <c r="W209" i="9"/>
  <c r="X209" i="9" s="1"/>
  <c r="AE209" i="9"/>
  <c r="W210" i="9"/>
  <c r="X210" i="9" s="1"/>
  <c r="AE210" i="9"/>
  <c r="W211" i="9"/>
  <c r="X211" i="9" s="1"/>
  <c r="AE211" i="9"/>
  <c r="W12" i="9" l="1"/>
  <c r="X12" i="9" s="1"/>
  <c r="C4" i="13" l="1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E24" i="10"/>
  <c r="F24" i="10"/>
  <c r="G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E33" i="10"/>
  <c r="F33" i="10"/>
  <c r="G33" i="10"/>
  <c r="E34" i="10"/>
  <c r="F34" i="10"/>
  <c r="G34" i="10"/>
  <c r="E35" i="10"/>
  <c r="F35" i="10"/>
  <c r="G35" i="10"/>
  <c r="E36" i="10"/>
  <c r="F36" i="10"/>
  <c r="G36" i="10"/>
  <c r="E37" i="10"/>
  <c r="F37" i="10"/>
  <c r="G37" i="10"/>
  <c r="E38" i="10"/>
  <c r="F38" i="10"/>
  <c r="G38" i="10"/>
  <c r="E39" i="10"/>
  <c r="F39" i="10"/>
  <c r="G39" i="10"/>
  <c r="E40" i="10"/>
  <c r="F40" i="10"/>
  <c r="G40" i="10"/>
  <c r="E41" i="10"/>
  <c r="F41" i="10"/>
  <c r="G41" i="10"/>
  <c r="E42" i="10"/>
  <c r="F42" i="10"/>
  <c r="G42" i="10"/>
  <c r="E43" i="10"/>
  <c r="F43" i="10"/>
  <c r="G43" i="10"/>
  <c r="E44" i="10"/>
  <c r="F44" i="10"/>
  <c r="G44" i="10"/>
  <c r="E45" i="10"/>
  <c r="F45" i="10"/>
  <c r="G45" i="10"/>
  <c r="E46" i="10"/>
  <c r="F46" i="10"/>
  <c r="G46" i="10"/>
  <c r="E47" i="10"/>
  <c r="F47" i="10"/>
  <c r="G47" i="10"/>
  <c r="E48" i="10"/>
  <c r="F48" i="10"/>
  <c r="G48" i="10"/>
  <c r="E49" i="10"/>
  <c r="F49" i="10"/>
  <c r="G49" i="10"/>
  <c r="E50" i="10"/>
  <c r="F50" i="10"/>
  <c r="G50" i="10"/>
  <c r="E51" i="10"/>
  <c r="F51" i="10"/>
  <c r="G51" i="10"/>
  <c r="E52" i="10"/>
  <c r="F52" i="10"/>
  <c r="G52" i="10"/>
  <c r="E53" i="10"/>
  <c r="F53" i="10"/>
  <c r="G53" i="10"/>
  <c r="E54" i="10"/>
  <c r="F54" i="10"/>
  <c r="G54" i="10"/>
  <c r="E55" i="10"/>
  <c r="F55" i="10"/>
  <c r="G55" i="10"/>
  <c r="E56" i="10"/>
  <c r="F56" i="10"/>
  <c r="G56" i="10"/>
  <c r="E57" i="10"/>
  <c r="F57" i="10"/>
  <c r="G57" i="10"/>
  <c r="E58" i="10"/>
  <c r="F58" i="10"/>
  <c r="G58" i="10"/>
  <c r="E59" i="10"/>
  <c r="F59" i="10"/>
  <c r="G59" i="10"/>
  <c r="E60" i="10"/>
  <c r="F60" i="10"/>
  <c r="G60" i="10"/>
  <c r="E61" i="10"/>
  <c r="F61" i="10"/>
  <c r="G61" i="10"/>
  <c r="E62" i="10"/>
  <c r="F62" i="10"/>
  <c r="G62" i="10"/>
  <c r="E63" i="10"/>
  <c r="F63" i="10"/>
  <c r="G63" i="10"/>
  <c r="E64" i="10"/>
  <c r="F64" i="10"/>
  <c r="G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E69" i="10"/>
  <c r="F69" i="10"/>
  <c r="G69" i="10"/>
  <c r="E70" i="10"/>
  <c r="F70" i="10"/>
  <c r="G70" i="10"/>
  <c r="E71" i="10"/>
  <c r="F71" i="10"/>
  <c r="G71" i="10"/>
  <c r="E72" i="10"/>
  <c r="F72" i="10"/>
  <c r="G72" i="10"/>
  <c r="E73" i="10"/>
  <c r="F73" i="10"/>
  <c r="G73" i="10"/>
  <c r="E74" i="10"/>
  <c r="F74" i="10"/>
  <c r="G74" i="10"/>
  <c r="E75" i="10"/>
  <c r="F75" i="10"/>
  <c r="G75" i="10"/>
  <c r="E76" i="10"/>
  <c r="F76" i="10"/>
  <c r="G76" i="10"/>
  <c r="E77" i="10"/>
  <c r="F77" i="10"/>
  <c r="G77" i="10"/>
  <c r="E78" i="10"/>
  <c r="F78" i="10"/>
  <c r="G78" i="10"/>
  <c r="E79" i="10"/>
  <c r="F79" i="10"/>
  <c r="G79" i="10"/>
  <c r="E80" i="10"/>
  <c r="F80" i="10"/>
  <c r="G80" i="10"/>
  <c r="E81" i="10"/>
  <c r="F81" i="10"/>
  <c r="G81" i="10"/>
  <c r="E82" i="10"/>
  <c r="F82" i="10"/>
  <c r="G82" i="10"/>
  <c r="E83" i="10"/>
  <c r="F83" i="10"/>
  <c r="G83" i="10"/>
  <c r="E84" i="10"/>
  <c r="F84" i="10"/>
  <c r="G84" i="10"/>
  <c r="E85" i="10"/>
  <c r="F85" i="10"/>
  <c r="G85" i="10"/>
  <c r="E86" i="10"/>
  <c r="F86" i="10"/>
  <c r="G86" i="10"/>
  <c r="E87" i="10"/>
  <c r="F87" i="10"/>
  <c r="G87" i="10"/>
  <c r="E88" i="10"/>
  <c r="F88" i="10"/>
  <c r="G88" i="10"/>
  <c r="E89" i="10"/>
  <c r="F89" i="10"/>
  <c r="G89" i="10"/>
  <c r="E90" i="10"/>
  <c r="F90" i="10"/>
  <c r="G90" i="10"/>
  <c r="E91" i="10"/>
  <c r="F91" i="10"/>
  <c r="G91" i="10"/>
  <c r="E92" i="10"/>
  <c r="F92" i="10"/>
  <c r="G92" i="10"/>
  <c r="E93" i="10"/>
  <c r="F93" i="10"/>
  <c r="G93" i="10"/>
  <c r="E94" i="10"/>
  <c r="F94" i="10"/>
  <c r="G94" i="10"/>
  <c r="E95" i="10"/>
  <c r="F95" i="10"/>
  <c r="G95" i="10"/>
  <c r="E96" i="10"/>
  <c r="F96" i="10"/>
  <c r="G96" i="10"/>
  <c r="E97" i="10"/>
  <c r="F97" i="10"/>
  <c r="G97" i="10"/>
  <c r="E98" i="10"/>
  <c r="F98" i="10"/>
  <c r="G98" i="10"/>
  <c r="E99" i="10"/>
  <c r="F99" i="10"/>
  <c r="G99" i="10"/>
  <c r="E100" i="10"/>
  <c r="F100" i="10"/>
  <c r="G100" i="10"/>
  <c r="E101" i="10"/>
  <c r="F101" i="10"/>
  <c r="G101" i="10"/>
  <c r="E102" i="10"/>
  <c r="F102" i="10"/>
  <c r="G102" i="10"/>
  <c r="E103" i="10"/>
  <c r="F103" i="10"/>
  <c r="G103" i="10"/>
  <c r="E104" i="10"/>
  <c r="F104" i="10"/>
  <c r="G104" i="10"/>
  <c r="E105" i="10"/>
  <c r="F105" i="10"/>
  <c r="G105" i="10"/>
  <c r="E106" i="10"/>
  <c r="F106" i="10"/>
  <c r="G106" i="10"/>
  <c r="E107" i="10"/>
  <c r="F107" i="10"/>
  <c r="G107" i="10"/>
  <c r="E108" i="10"/>
  <c r="F108" i="10"/>
  <c r="G108" i="10"/>
  <c r="E109" i="10"/>
  <c r="F109" i="10"/>
  <c r="G109" i="10"/>
  <c r="E110" i="10"/>
  <c r="F110" i="10"/>
  <c r="G110" i="10"/>
  <c r="E111" i="10"/>
  <c r="F111" i="10"/>
  <c r="G111" i="10"/>
  <c r="E112" i="10"/>
  <c r="F112" i="10"/>
  <c r="G112" i="10"/>
  <c r="E113" i="10"/>
  <c r="F113" i="10"/>
  <c r="G113" i="10"/>
  <c r="E114" i="10"/>
  <c r="F114" i="10"/>
  <c r="G114" i="10"/>
  <c r="E115" i="10"/>
  <c r="F115" i="10"/>
  <c r="G115" i="10"/>
  <c r="E116" i="10"/>
  <c r="F116" i="10"/>
  <c r="G116" i="10"/>
  <c r="E117" i="10"/>
  <c r="F117" i="10"/>
  <c r="G117" i="10"/>
  <c r="E118" i="10"/>
  <c r="F118" i="10"/>
  <c r="G118" i="10"/>
  <c r="E119" i="10"/>
  <c r="F119" i="10"/>
  <c r="G119" i="10"/>
  <c r="E120" i="10"/>
  <c r="F120" i="10"/>
  <c r="G120" i="10"/>
  <c r="E121" i="10"/>
  <c r="F121" i="10"/>
  <c r="G121" i="10"/>
  <c r="E122" i="10"/>
  <c r="F122" i="10"/>
  <c r="G122" i="10"/>
  <c r="E123" i="10"/>
  <c r="F123" i="10"/>
  <c r="G123" i="10"/>
  <c r="E124" i="10"/>
  <c r="F124" i="10"/>
  <c r="G124" i="10"/>
  <c r="E125" i="10"/>
  <c r="F125" i="10"/>
  <c r="G125" i="10"/>
  <c r="E126" i="10"/>
  <c r="F126" i="10"/>
  <c r="G126" i="10"/>
  <c r="E127" i="10"/>
  <c r="F127" i="10"/>
  <c r="G127" i="10"/>
  <c r="E128" i="10"/>
  <c r="F128" i="10"/>
  <c r="G128" i="10"/>
  <c r="E129" i="10"/>
  <c r="F129" i="10"/>
  <c r="G129" i="10"/>
  <c r="E130" i="10"/>
  <c r="F130" i="10"/>
  <c r="G130" i="10"/>
  <c r="E131" i="10"/>
  <c r="F131" i="10"/>
  <c r="G131" i="10"/>
  <c r="E132" i="10"/>
  <c r="F132" i="10"/>
  <c r="G132" i="10"/>
  <c r="E133" i="10"/>
  <c r="F133" i="10"/>
  <c r="G133" i="10"/>
  <c r="E134" i="10"/>
  <c r="F134" i="10"/>
  <c r="G134" i="10"/>
  <c r="E135" i="10"/>
  <c r="F135" i="10"/>
  <c r="G135" i="10"/>
  <c r="E136" i="10"/>
  <c r="F136" i="10"/>
  <c r="G136" i="10"/>
  <c r="E137" i="10"/>
  <c r="F137" i="10"/>
  <c r="G137" i="10"/>
  <c r="E138" i="10"/>
  <c r="F138" i="10"/>
  <c r="G138" i="10"/>
  <c r="E139" i="10"/>
  <c r="F139" i="10"/>
  <c r="G139" i="10"/>
  <c r="E140" i="10"/>
  <c r="F140" i="10"/>
  <c r="G140" i="10"/>
  <c r="E141" i="10"/>
  <c r="F141" i="10"/>
  <c r="G141" i="10"/>
  <c r="E142" i="10"/>
  <c r="F142" i="10"/>
  <c r="G142" i="10"/>
  <c r="E143" i="10"/>
  <c r="F143" i="10"/>
  <c r="G143" i="10"/>
  <c r="E144" i="10"/>
  <c r="F144" i="10"/>
  <c r="G144" i="10"/>
  <c r="E145" i="10"/>
  <c r="F145" i="10"/>
  <c r="G145" i="10"/>
  <c r="E146" i="10"/>
  <c r="F146" i="10"/>
  <c r="G146" i="10"/>
  <c r="E147" i="10"/>
  <c r="F147" i="10"/>
  <c r="G147" i="10"/>
  <c r="E148" i="10"/>
  <c r="F148" i="10"/>
  <c r="G148" i="10"/>
  <c r="E149" i="10"/>
  <c r="F149" i="10"/>
  <c r="G149" i="10"/>
  <c r="E150" i="10"/>
  <c r="F150" i="10"/>
  <c r="G150" i="10"/>
  <c r="E151" i="10"/>
  <c r="F151" i="10"/>
  <c r="G151" i="10"/>
  <c r="E152" i="10"/>
  <c r="F152" i="10"/>
  <c r="G152" i="10"/>
  <c r="E153" i="10"/>
  <c r="F153" i="10"/>
  <c r="G153" i="10"/>
  <c r="E154" i="10"/>
  <c r="F154" i="10"/>
  <c r="G154" i="10"/>
  <c r="E155" i="10"/>
  <c r="F155" i="10"/>
  <c r="G155" i="10"/>
  <c r="E156" i="10"/>
  <c r="F156" i="10"/>
  <c r="G156" i="10"/>
  <c r="E157" i="10"/>
  <c r="F157" i="10"/>
  <c r="G157" i="10"/>
  <c r="E158" i="10"/>
  <c r="F158" i="10"/>
  <c r="G158" i="10"/>
  <c r="E159" i="10"/>
  <c r="F159" i="10"/>
  <c r="G159" i="10"/>
  <c r="E160" i="10"/>
  <c r="F160" i="10"/>
  <c r="G160" i="10"/>
  <c r="E161" i="10"/>
  <c r="F161" i="10"/>
  <c r="G161" i="10"/>
  <c r="E162" i="10"/>
  <c r="F162" i="10"/>
  <c r="G162" i="10"/>
  <c r="E163" i="10"/>
  <c r="F163" i="10"/>
  <c r="G163" i="10"/>
  <c r="E164" i="10"/>
  <c r="F164" i="10"/>
  <c r="G164" i="10"/>
  <c r="E165" i="10"/>
  <c r="F165" i="10"/>
  <c r="G165" i="10"/>
  <c r="E166" i="10"/>
  <c r="F166" i="10"/>
  <c r="G166" i="10"/>
  <c r="E167" i="10"/>
  <c r="F167" i="10"/>
  <c r="G167" i="10"/>
  <c r="E168" i="10"/>
  <c r="F168" i="10"/>
  <c r="G168" i="10"/>
  <c r="E169" i="10"/>
  <c r="F169" i="10"/>
  <c r="G169" i="10"/>
  <c r="E170" i="10"/>
  <c r="F170" i="10"/>
  <c r="G170" i="10"/>
  <c r="E171" i="10"/>
  <c r="F171" i="10"/>
  <c r="G171" i="10"/>
  <c r="E172" i="10"/>
  <c r="F172" i="10"/>
  <c r="G172" i="10"/>
  <c r="E173" i="10"/>
  <c r="F173" i="10"/>
  <c r="G173" i="10"/>
  <c r="E174" i="10"/>
  <c r="F174" i="10"/>
  <c r="G174" i="10"/>
  <c r="E175" i="10"/>
  <c r="F175" i="10"/>
  <c r="G175" i="10"/>
  <c r="E176" i="10"/>
  <c r="F176" i="10"/>
  <c r="G176" i="10"/>
  <c r="E177" i="10"/>
  <c r="F177" i="10"/>
  <c r="G177" i="10"/>
  <c r="E178" i="10"/>
  <c r="F178" i="10"/>
  <c r="G178" i="10"/>
  <c r="E179" i="10"/>
  <c r="F179" i="10"/>
  <c r="G179" i="10"/>
  <c r="E180" i="10"/>
  <c r="F180" i="10"/>
  <c r="G180" i="10"/>
  <c r="E181" i="10"/>
  <c r="F181" i="10"/>
  <c r="G181" i="10"/>
  <c r="E182" i="10"/>
  <c r="F182" i="10"/>
  <c r="G182" i="10"/>
  <c r="E183" i="10"/>
  <c r="F183" i="10"/>
  <c r="G183" i="10"/>
  <c r="E184" i="10"/>
  <c r="F184" i="10"/>
  <c r="G184" i="10"/>
  <c r="E185" i="10"/>
  <c r="F185" i="10"/>
  <c r="G185" i="10"/>
  <c r="E186" i="10"/>
  <c r="F186" i="10"/>
  <c r="G186" i="10"/>
  <c r="E187" i="10"/>
  <c r="F187" i="10"/>
  <c r="G187" i="10"/>
  <c r="E188" i="10"/>
  <c r="F188" i="10"/>
  <c r="G188" i="10"/>
  <c r="E189" i="10"/>
  <c r="F189" i="10"/>
  <c r="G189" i="10"/>
  <c r="E190" i="10"/>
  <c r="F190" i="10"/>
  <c r="G190" i="10"/>
  <c r="E191" i="10"/>
  <c r="F191" i="10"/>
  <c r="G191" i="10"/>
  <c r="E192" i="10"/>
  <c r="F192" i="10"/>
  <c r="G192" i="10"/>
  <c r="E193" i="10"/>
  <c r="F193" i="10"/>
  <c r="G193" i="10"/>
  <c r="E194" i="10"/>
  <c r="F194" i="10"/>
  <c r="G194" i="10"/>
  <c r="E195" i="10"/>
  <c r="F195" i="10"/>
  <c r="G195" i="10"/>
  <c r="E196" i="10"/>
  <c r="F196" i="10"/>
  <c r="G196" i="10"/>
  <c r="E197" i="10"/>
  <c r="F197" i="10"/>
  <c r="G197" i="10"/>
  <c r="E198" i="10"/>
  <c r="F198" i="10"/>
  <c r="G198" i="10"/>
  <c r="E199" i="10"/>
  <c r="F199" i="10"/>
  <c r="G199" i="10"/>
  <c r="E200" i="10"/>
  <c r="F200" i="10"/>
  <c r="G200" i="10"/>
  <c r="E201" i="10"/>
  <c r="F201" i="10"/>
  <c r="G201" i="10"/>
  <c r="E202" i="10"/>
  <c r="F202" i="10"/>
  <c r="G202" i="10"/>
  <c r="E203" i="10"/>
  <c r="F203" i="10"/>
  <c r="G203" i="10"/>
  <c r="E204" i="10"/>
  <c r="F204" i="10"/>
  <c r="G204" i="10"/>
  <c r="E205" i="10"/>
  <c r="F205" i="10"/>
  <c r="G205" i="10"/>
  <c r="E206" i="10"/>
  <c r="F206" i="10"/>
  <c r="G206" i="10"/>
  <c r="E207" i="10"/>
  <c r="F207" i="10"/>
  <c r="G207" i="10"/>
  <c r="E208" i="10"/>
  <c r="F208" i="10"/>
  <c r="G208" i="10"/>
  <c r="E9" i="10"/>
  <c r="F9" i="10"/>
  <c r="G9" i="10"/>
  <c r="F10" i="10"/>
  <c r="G10" i="10"/>
  <c r="E10" i="10"/>
  <c r="F6" i="10"/>
  <c r="G6" i="10"/>
  <c r="E6" i="10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E38" i="9"/>
  <c r="F38" i="9"/>
  <c r="G38" i="9"/>
  <c r="E39" i="9"/>
  <c r="F39" i="9"/>
  <c r="G39" i="9"/>
  <c r="E40" i="9"/>
  <c r="F40" i="9"/>
  <c r="G40" i="9"/>
  <c r="E41" i="9"/>
  <c r="F41" i="9"/>
  <c r="G41" i="9"/>
  <c r="E42" i="9"/>
  <c r="F42" i="9"/>
  <c r="G42" i="9"/>
  <c r="E43" i="9"/>
  <c r="F43" i="9"/>
  <c r="G43" i="9"/>
  <c r="E44" i="9"/>
  <c r="F44" i="9"/>
  <c r="G44" i="9"/>
  <c r="E45" i="9"/>
  <c r="F45" i="9"/>
  <c r="G45" i="9"/>
  <c r="E46" i="9"/>
  <c r="F46" i="9"/>
  <c r="G46" i="9"/>
  <c r="E47" i="9"/>
  <c r="F47" i="9"/>
  <c r="G47" i="9"/>
  <c r="E48" i="9"/>
  <c r="F48" i="9"/>
  <c r="G48" i="9"/>
  <c r="E49" i="9"/>
  <c r="F49" i="9"/>
  <c r="G49" i="9"/>
  <c r="E50" i="9"/>
  <c r="F50" i="9"/>
  <c r="G50" i="9"/>
  <c r="E51" i="9"/>
  <c r="F51" i="9"/>
  <c r="G51" i="9"/>
  <c r="E52" i="9"/>
  <c r="F52" i="9"/>
  <c r="G52" i="9"/>
  <c r="E53" i="9"/>
  <c r="F53" i="9"/>
  <c r="G53" i="9"/>
  <c r="E54" i="9"/>
  <c r="F54" i="9"/>
  <c r="G54" i="9"/>
  <c r="E55" i="9"/>
  <c r="F55" i="9"/>
  <c r="G55" i="9"/>
  <c r="E56" i="9"/>
  <c r="F56" i="9"/>
  <c r="G56" i="9"/>
  <c r="E57" i="9"/>
  <c r="F57" i="9"/>
  <c r="G57" i="9"/>
  <c r="E58" i="9"/>
  <c r="F58" i="9"/>
  <c r="G58" i="9"/>
  <c r="E59" i="9"/>
  <c r="F59" i="9"/>
  <c r="G59" i="9"/>
  <c r="E60" i="9"/>
  <c r="F60" i="9"/>
  <c r="G60" i="9"/>
  <c r="E61" i="9"/>
  <c r="F61" i="9"/>
  <c r="G61" i="9"/>
  <c r="E62" i="9"/>
  <c r="F62" i="9"/>
  <c r="G62" i="9"/>
  <c r="E63" i="9"/>
  <c r="F63" i="9"/>
  <c r="G63" i="9"/>
  <c r="E64" i="9"/>
  <c r="F64" i="9"/>
  <c r="G64" i="9"/>
  <c r="E65" i="9"/>
  <c r="F65" i="9"/>
  <c r="G65" i="9"/>
  <c r="E66" i="9"/>
  <c r="F66" i="9"/>
  <c r="G66" i="9"/>
  <c r="E67" i="9"/>
  <c r="F67" i="9"/>
  <c r="G67" i="9"/>
  <c r="E68" i="9"/>
  <c r="F68" i="9"/>
  <c r="G68" i="9"/>
  <c r="E69" i="9"/>
  <c r="F69" i="9"/>
  <c r="G69" i="9"/>
  <c r="E70" i="9"/>
  <c r="F70" i="9"/>
  <c r="G70" i="9"/>
  <c r="E71" i="9"/>
  <c r="F71" i="9"/>
  <c r="G71" i="9"/>
  <c r="E72" i="9"/>
  <c r="F72" i="9"/>
  <c r="G72" i="9"/>
  <c r="E73" i="9"/>
  <c r="F73" i="9"/>
  <c r="G73" i="9"/>
  <c r="E74" i="9"/>
  <c r="F74" i="9"/>
  <c r="G74" i="9"/>
  <c r="E75" i="9"/>
  <c r="F75" i="9"/>
  <c r="G75" i="9"/>
  <c r="E76" i="9"/>
  <c r="F76" i="9"/>
  <c r="G76" i="9"/>
  <c r="E77" i="9"/>
  <c r="F77" i="9"/>
  <c r="G77" i="9"/>
  <c r="E78" i="9"/>
  <c r="F78" i="9"/>
  <c r="G78" i="9"/>
  <c r="E79" i="9"/>
  <c r="F79" i="9"/>
  <c r="G79" i="9"/>
  <c r="E80" i="9"/>
  <c r="F80" i="9"/>
  <c r="G80" i="9"/>
  <c r="E81" i="9"/>
  <c r="F81" i="9"/>
  <c r="G81" i="9"/>
  <c r="E82" i="9"/>
  <c r="F82" i="9"/>
  <c r="G82" i="9"/>
  <c r="E83" i="9"/>
  <c r="F83" i="9"/>
  <c r="G83" i="9"/>
  <c r="E84" i="9"/>
  <c r="F84" i="9"/>
  <c r="G84" i="9"/>
  <c r="E85" i="9"/>
  <c r="F85" i="9"/>
  <c r="G85" i="9"/>
  <c r="E86" i="9"/>
  <c r="F86" i="9"/>
  <c r="G86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4" i="9"/>
  <c r="F104" i="9"/>
  <c r="G104" i="9"/>
  <c r="E105" i="9"/>
  <c r="F105" i="9"/>
  <c r="G105" i="9"/>
  <c r="E106" i="9"/>
  <c r="F106" i="9"/>
  <c r="G106" i="9"/>
  <c r="E107" i="9"/>
  <c r="F107" i="9"/>
  <c r="G107" i="9"/>
  <c r="E108" i="9"/>
  <c r="F108" i="9"/>
  <c r="G108" i="9"/>
  <c r="E109" i="9"/>
  <c r="F109" i="9"/>
  <c r="G109" i="9"/>
  <c r="E110" i="9"/>
  <c r="F110" i="9"/>
  <c r="G110" i="9"/>
  <c r="E111" i="9"/>
  <c r="F111" i="9"/>
  <c r="G111" i="9"/>
  <c r="E112" i="9"/>
  <c r="F112" i="9"/>
  <c r="G112" i="9"/>
  <c r="E113" i="9"/>
  <c r="F113" i="9"/>
  <c r="G113" i="9"/>
  <c r="E114" i="9"/>
  <c r="F114" i="9"/>
  <c r="G114" i="9"/>
  <c r="E115" i="9"/>
  <c r="F115" i="9"/>
  <c r="G115" i="9"/>
  <c r="E116" i="9"/>
  <c r="F116" i="9"/>
  <c r="G116" i="9"/>
  <c r="E117" i="9"/>
  <c r="F117" i="9"/>
  <c r="G117" i="9"/>
  <c r="E118" i="9"/>
  <c r="F118" i="9"/>
  <c r="G118" i="9"/>
  <c r="E119" i="9"/>
  <c r="F119" i="9"/>
  <c r="G119" i="9"/>
  <c r="E120" i="9"/>
  <c r="F120" i="9"/>
  <c r="G120" i="9"/>
  <c r="E121" i="9"/>
  <c r="F121" i="9"/>
  <c r="G121" i="9"/>
  <c r="E122" i="9"/>
  <c r="F122" i="9"/>
  <c r="G122" i="9"/>
  <c r="E123" i="9"/>
  <c r="F123" i="9"/>
  <c r="G123" i="9"/>
  <c r="E124" i="9"/>
  <c r="F124" i="9"/>
  <c r="G124" i="9"/>
  <c r="E125" i="9"/>
  <c r="F125" i="9"/>
  <c r="G125" i="9"/>
  <c r="E126" i="9"/>
  <c r="F126" i="9"/>
  <c r="G126" i="9"/>
  <c r="E127" i="9"/>
  <c r="F127" i="9"/>
  <c r="G127" i="9"/>
  <c r="E128" i="9"/>
  <c r="F128" i="9"/>
  <c r="G128" i="9"/>
  <c r="E129" i="9"/>
  <c r="F129" i="9"/>
  <c r="G129" i="9"/>
  <c r="E130" i="9"/>
  <c r="F130" i="9"/>
  <c r="G130" i="9"/>
  <c r="E131" i="9"/>
  <c r="F131" i="9"/>
  <c r="G131" i="9"/>
  <c r="E132" i="9"/>
  <c r="F132" i="9"/>
  <c r="G132" i="9"/>
  <c r="E133" i="9"/>
  <c r="F133" i="9"/>
  <c r="G133" i="9"/>
  <c r="E134" i="9"/>
  <c r="F134" i="9"/>
  <c r="G134" i="9"/>
  <c r="E135" i="9"/>
  <c r="F135" i="9"/>
  <c r="G135" i="9"/>
  <c r="E136" i="9"/>
  <c r="F136" i="9"/>
  <c r="G136" i="9"/>
  <c r="E137" i="9"/>
  <c r="F137" i="9"/>
  <c r="G137" i="9"/>
  <c r="E138" i="9"/>
  <c r="F138" i="9"/>
  <c r="G138" i="9"/>
  <c r="E139" i="9"/>
  <c r="F139" i="9"/>
  <c r="G139" i="9"/>
  <c r="E140" i="9"/>
  <c r="F140" i="9"/>
  <c r="G140" i="9"/>
  <c r="E141" i="9"/>
  <c r="F141" i="9"/>
  <c r="G141" i="9"/>
  <c r="E142" i="9"/>
  <c r="F142" i="9"/>
  <c r="G142" i="9"/>
  <c r="E143" i="9"/>
  <c r="F143" i="9"/>
  <c r="G143" i="9"/>
  <c r="E144" i="9"/>
  <c r="F144" i="9"/>
  <c r="G144" i="9"/>
  <c r="E145" i="9"/>
  <c r="F145" i="9"/>
  <c r="G145" i="9"/>
  <c r="E146" i="9"/>
  <c r="F146" i="9"/>
  <c r="G146" i="9"/>
  <c r="E147" i="9"/>
  <c r="F147" i="9"/>
  <c r="G147" i="9"/>
  <c r="E148" i="9"/>
  <c r="F148" i="9"/>
  <c r="G148" i="9"/>
  <c r="E149" i="9"/>
  <c r="F149" i="9"/>
  <c r="G149" i="9"/>
  <c r="E150" i="9"/>
  <c r="F150" i="9"/>
  <c r="G150" i="9"/>
  <c r="E151" i="9"/>
  <c r="F151" i="9"/>
  <c r="G151" i="9"/>
  <c r="E152" i="9"/>
  <c r="F152" i="9"/>
  <c r="G152" i="9"/>
  <c r="E153" i="9"/>
  <c r="F153" i="9"/>
  <c r="G153" i="9"/>
  <c r="E154" i="9"/>
  <c r="F154" i="9"/>
  <c r="G154" i="9"/>
  <c r="E155" i="9"/>
  <c r="F155" i="9"/>
  <c r="G155" i="9"/>
  <c r="E156" i="9"/>
  <c r="F156" i="9"/>
  <c r="G156" i="9"/>
  <c r="E157" i="9"/>
  <c r="F157" i="9"/>
  <c r="G157" i="9"/>
  <c r="E158" i="9"/>
  <c r="F158" i="9"/>
  <c r="G158" i="9"/>
  <c r="E159" i="9"/>
  <c r="F159" i="9"/>
  <c r="G159" i="9"/>
  <c r="E160" i="9"/>
  <c r="F160" i="9"/>
  <c r="G160" i="9"/>
  <c r="E161" i="9"/>
  <c r="F161" i="9"/>
  <c r="G161" i="9"/>
  <c r="E162" i="9"/>
  <c r="F162" i="9"/>
  <c r="G162" i="9"/>
  <c r="E163" i="9"/>
  <c r="F163" i="9"/>
  <c r="G163" i="9"/>
  <c r="E164" i="9"/>
  <c r="F164" i="9"/>
  <c r="G164" i="9"/>
  <c r="E165" i="9"/>
  <c r="F165" i="9"/>
  <c r="G165" i="9"/>
  <c r="E166" i="9"/>
  <c r="F166" i="9"/>
  <c r="G166" i="9"/>
  <c r="E167" i="9"/>
  <c r="F167" i="9"/>
  <c r="G167" i="9"/>
  <c r="E168" i="9"/>
  <c r="F168" i="9"/>
  <c r="G168" i="9"/>
  <c r="E169" i="9"/>
  <c r="F169" i="9"/>
  <c r="G169" i="9"/>
  <c r="E170" i="9"/>
  <c r="F170" i="9"/>
  <c r="G170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8" i="9"/>
  <c r="F178" i="9"/>
  <c r="G178" i="9"/>
  <c r="E179" i="9"/>
  <c r="F179" i="9"/>
  <c r="G179" i="9"/>
  <c r="E180" i="9"/>
  <c r="F180" i="9"/>
  <c r="G180" i="9"/>
  <c r="E181" i="9"/>
  <c r="F181" i="9"/>
  <c r="G181" i="9"/>
  <c r="E182" i="9"/>
  <c r="F182" i="9"/>
  <c r="G182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7" i="9"/>
  <c r="F187" i="9"/>
  <c r="G187" i="9"/>
  <c r="E188" i="9"/>
  <c r="F188" i="9"/>
  <c r="G188" i="9"/>
  <c r="E189" i="9"/>
  <c r="F189" i="9"/>
  <c r="G189" i="9"/>
  <c r="E190" i="9"/>
  <c r="F190" i="9"/>
  <c r="G190" i="9"/>
  <c r="E191" i="9"/>
  <c r="F191" i="9"/>
  <c r="G191" i="9"/>
  <c r="E192" i="9"/>
  <c r="F192" i="9"/>
  <c r="G192" i="9"/>
  <c r="E193" i="9"/>
  <c r="F193" i="9"/>
  <c r="G193" i="9"/>
  <c r="E194" i="9"/>
  <c r="F194" i="9"/>
  <c r="G194" i="9"/>
  <c r="E195" i="9"/>
  <c r="F195" i="9"/>
  <c r="G195" i="9"/>
  <c r="E196" i="9"/>
  <c r="F196" i="9"/>
  <c r="G196" i="9"/>
  <c r="E197" i="9"/>
  <c r="F197" i="9"/>
  <c r="G197" i="9"/>
  <c r="E198" i="9"/>
  <c r="F198" i="9"/>
  <c r="G198" i="9"/>
  <c r="E199" i="9"/>
  <c r="F199" i="9"/>
  <c r="G199" i="9"/>
  <c r="E200" i="9"/>
  <c r="F200" i="9"/>
  <c r="G200" i="9"/>
  <c r="E201" i="9"/>
  <c r="F201" i="9"/>
  <c r="G201" i="9"/>
  <c r="E202" i="9"/>
  <c r="F202" i="9"/>
  <c r="G202" i="9"/>
  <c r="E203" i="9"/>
  <c r="F203" i="9"/>
  <c r="G203" i="9"/>
  <c r="E204" i="9"/>
  <c r="F204" i="9"/>
  <c r="G204" i="9"/>
  <c r="E205" i="9"/>
  <c r="F205" i="9"/>
  <c r="G205" i="9"/>
  <c r="E206" i="9"/>
  <c r="F206" i="9"/>
  <c r="G206" i="9"/>
  <c r="E207" i="9"/>
  <c r="F207" i="9"/>
  <c r="G207" i="9"/>
  <c r="E208" i="9"/>
  <c r="F208" i="9"/>
  <c r="G208" i="9"/>
  <c r="E209" i="9"/>
  <c r="F209" i="9"/>
  <c r="G209" i="9"/>
  <c r="E210" i="9"/>
  <c r="F210" i="9"/>
  <c r="G210" i="9"/>
  <c r="E211" i="9"/>
  <c r="F211" i="9"/>
  <c r="G211" i="9"/>
  <c r="E12" i="9"/>
  <c r="F12" i="9"/>
  <c r="G12" i="9"/>
  <c r="F13" i="9"/>
  <c r="G13" i="9"/>
  <c r="E13" i="9"/>
  <c r="F6" i="9"/>
  <c r="G6" i="9"/>
  <c r="E6" i="9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F12" i="4"/>
  <c r="G12" i="4"/>
  <c r="E12" i="4"/>
  <c r="F6" i="4"/>
  <c r="G6" i="4"/>
  <c r="E6" i="4"/>
  <c r="E14" i="13"/>
  <c r="F14" i="13"/>
  <c r="G14" i="13"/>
  <c r="E15" i="13"/>
  <c r="F15" i="13"/>
  <c r="G15" i="13"/>
  <c r="E16" i="13"/>
  <c r="F16" i="13"/>
  <c r="G16" i="13"/>
  <c r="E17" i="13"/>
  <c r="F17" i="13"/>
  <c r="G17" i="13"/>
  <c r="E18" i="13"/>
  <c r="F18" i="13"/>
  <c r="G18" i="13"/>
  <c r="E19" i="13"/>
  <c r="F19" i="13"/>
  <c r="G19" i="13"/>
  <c r="E20" i="13"/>
  <c r="F20" i="13"/>
  <c r="G20" i="13"/>
  <c r="E21" i="13"/>
  <c r="F21" i="13"/>
  <c r="G21" i="13"/>
  <c r="E22" i="13"/>
  <c r="F22" i="13"/>
  <c r="G22" i="13"/>
  <c r="E23" i="13"/>
  <c r="F23" i="13"/>
  <c r="G23" i="13"/>
  <c r="E24" i="13"/>
  <c r="F24" i="13"/>
  <c r="G24" i="13"/>
  <c r="E25" i="13"/>
  <c r="F25" i="13"/>
  <c r="G25" i="13"/>
  <c r="E26" i="13"/>
  <c r="F26" i="13"/>
  <c r="G26" i="13"/>
  <c r="E27" i="13"/>
  <c r="F27" i="13"/>
  <c r="G27" i="13"/>
  <c r="E28" i="13"/>
  <c r="F28" i="13"/>
  <c r="G28" i="13"/>
  <c r="E29" i="13"/>
  <c r="F29" i="13"/>
  <c r="G29" i="13"/>
  <c r="E30" i="13"/>
  <c r="F30" i="13"/>
  <c r="G30" i="13"/>
  <c r="E31" i="13"/>
  <c r="F31" i="13"/>
  <c r="G31" i="13"/>
  <c r="E32" i="13"/>
  <c r="F32" i="13"/>
  <c r="G32" i="13"/>
  <c r="E33" i="13"/>
  <c r="F33" i="13"/>
  <c r="G33" i="13"/>
  <c r="E34" i="13"/>
  <c r="F34" i="13"/>
  <c r="G34" i="13"/>
  <c r="E35" i="13"/>
  <c r="F35" i="13"/>
  <c r="G35" i="13"/>
  <c r="E36" i="13"/>
  <c r="F36" i="13"/>
  <c r="G36" i="13"/>
  <c r="E37" i="13"/>
  <c r="F37" i="13"/>
  <c r="G37" i="13"/>
  <c r="E38" i="13"/>
  <c r="F38" i="13"/>
  <c r="G38" i="13"/>
  <c r="E39" i="13"/>
  <c r="F39" i="13"/>
  <c r="G39" i="13"/>
  <c r="E40" i="13"/>
  <c r="F40" i="13"/>
  <c r="G40" i="13"/>
  <c r="E41" i="13"/>
  <c r="F41" i="13"/>
  <c r="G41" i="13"/>
  <c r="E42" i="13"/>
  <c r="F42" i="13"/>
  <c r="G42" i="13"/>
  <c r="E43" i="13"/>
  <c r="F43" i="13"/>
  <c r="G43" i="13"/>
  <c r="E44" i="13"/>
  <c r="F44" i="13"/>
  <c r="G44" i="13"/>
  <c r="E45" i="13"/>
  <c r="F45" i="13"/>
  <c r="G45" i="13"/>
  <c r="E46" i="13"/>
  <c r="F46" i="13"/>
  <c r="G46" i="13"/>
  <c r="E47" i="13"/>
  <c r="F47" i="13"/>
  <c r="G47" i="13"/>
  <c r="E48" i="13"/>
  <c r="F48" i="13"/>
  <c r="G48" i="13"/>
  <c r="E49" i="13"/>
  <c r="F49" i="13"/>
  <c r="G49" i="13"/>
  <c r="E50" i="13"/>
  <c r="F50" i="13"/>
  <c r="G50" i="13"/>
  <c r="E51" i="13"/>
  <c r="F51" i="13"/>
  <c r="G51" i="13"/>
  <c r="E52" i="13"/>
  <c r="F52" i="13"/>
  <c r="G52" i="13"/>
  <c r="E53" i="13"/>
  <c r="F53" i="13"/>
  <c r="G53" i="13"/>
  <c r="E54" i="13"/>
  <c r="F54" i="13"/>
  <c r="G54" i="13"/>
  <c r="E55" i="13"/>
  <c r="F55" i="13"/>
  <c r="G55" i="13"/>
  <c r="E56" i="13"/>
  <c r="F56" i="13"/>
  <c r="G56" i="13"/>
  <c r="E57" i="13"/>
  <c r="F57" i="13"/>
  <c r="G57" i="13"/>
  <c r="E58" i="13"/>
  <c r="F58" i="13"/>
  <c r="G58" i="13"/>
  <c r="E59" i="13"/>
  <c r="F59" i="13"/>
  <c r="G59" i="13"/>
  <c r="E60" i="13"/>
  <c r="F60" i="13"/>
  <c r="G60" i="13"/>
  <c r="E61" i="13"/>
  <c r="F61" i="13"/>
  <c r="G61" i="13"/>
  <c r="E62" i="13"/>
  <c r="F62" i="13"/>
  <c r="G62" i="13"/>
  <c r="E63" i="13"/>
  <c r="F63" i="13"/>
  <c r="G63" i="13"/>
  <c r="E64" i="13"/>
  <c r="F64" i="13"/>
  <c r="G64" i="13"/>
  <c r="E65" i="13"/>
  <c r="F65" i="13"/>
  <c r="G65" i="13"/>
  <c r="E66" i="13"/>
  <c r="F66" i="13"/>
  <c r="G66" i="13"/>
  <c r="E67" i="13"/>
  <c r="F67" i="13"/>
  <c r="G67" i="13"/>
  <c r="E68" i="13"/>
  <c r="F68" i="13"/>
  <c r="G68" i="13"/>
  <c r="E69" i="13"/>
  <c r="F69" i="13"/>
  <c r="G69" i="13"/>
  <c r="E70" i="13"/>
  <c r="F70" i="13"/>
  <c r="G70" i="13"/>
  <c r="E71" i="13"/>
  <c r="F71" i="13"/>
  <c r="G71" i="13"/>
  <c r="E72" i="13"/>
  <c r="F72" i="13"/>
  <c r="G72" i="13"/>
  <c r="E73" i="13"/>
  <c r="F73" i="13"/>
  <c r="G73" i="13"/>
  <c r="E74" i="13"/>
  <c r="F74" i="13"/>
  <c r="G74" i="13"/>
  <c r="E75" i="13"/>
  <c r="F75" i="13"/>
  <c r="G75" i="13"/>
  <c r="E76" i="13"/>
  <c r="F76" i="13"/>
  <c r="G76" i="13"/>
  <c r="E77" i="13"/>
  <c r="F77" i="13"/>
  <c r="G77" i="13"/>
  <c r="E78" i="13"/>
  <c r="F78" i="13"/>
  <c r="G78" i="13"/>
  <c r="E79" i="13"/>
  <c r="F79" i="13"/>
  <c r="G79" i="13"/>
  <c r="E80" i="13"/>
  <c r="F80" i="13"/>
  <c r="G80" i="13"/>
  <c r="E81" i="13"/>
  <c r="F81" i="13"/>
  <c r="G81" i="13"/>
  <c r="E82" i="13"/>
  <c r="F82" i="13"/>
  <c r="G82" i="13"/>
  <c r="E83" i="13"/>
  <c r="F83" i="13"/>
  <c r="G83" i="13"/>
  <c r="E84" i="13"/>
  <c r="F84" i="13"/>
  <c r="G84" i="13"/>
  <c r="E85" i="13"/>
  <c r="F85" i="13"/>
  <c r="G85" i="13"/>
  <c r="E86" i="13"/>
  <c r="F86" i="13"/>
  <c r="G86" i="13"/>
  <c r="E87" i="13"/>
  <c r="F87" i="13"/>
  <c r="G87" i="13"/>
  <c r="E88" i="13"/>
  <c r="F88" i="13"/>
  <c r="G88" i="13"/>
  <c r="E89" i="13"/>
  <c r="F89" i="13"/>
  <c r="G89" i="13"/>
  <c r="E90" i="13"/>
  <c r="F90" i="13"/>
  <c r="G90" i="13"/>
  <c r="E91" i="13"/>
  <c r="F91" i="13"/>
  <c r="G91" i="13"/>
  <c r="E92" i="13"/>
  <c r="F92" i="13"/>
  <c r="G92" i="13"/>
  <c r="E93" i="13"/>
  <c r="F93" i="13"/>
  <c r="G93" i="13"/>
  <c r="E94" i="13"/>
  <c r="F94" i="13"/>
  <c r="G94" i="13"/>
  <c r="E95" i="13"/>
  <c r="F95" i="13"/>
  <c r="G95" i="13"/>
  <c r="E96" i="13"/>
  <c r="F96" i="13"/>
  <c r="G96" i="13"/>
  <c r="E97" i="13"/>
  <c r="F97" i="13"/>
  <c r="G97" i="13"/>
  <c r="E98" i="13"/>
  <c r="F98" i="13"/>
  <c r="G98" i="13"/>
  <c r="E99" i="13"/>
  <c r="F99" i="13"/>
  <c r="G99" i="13"/>
  <c r="E100" i="13"/>
  <c r="F100" i="13"/>
  <c r="G100" i="13"/>
  <c r="E101" i="13"/>
  <c r="F101" i="13"/>
  <c r="G101" i="13"/>
  <c r="E102" i="13"/>
  <c r="F102" i="13"/>
  <c r="G102" i="13"/>
  <c r="E103" i="13"/>
  <c r="F103" i="13"/>
  <c r="G103" i="13"/>
  <c r="E104" i="13"/>
  <c r="F104" i="13"/>
  <c r="G104" i="13"/>
  <c r="E105" i="13"/>
  <c r="F105" i="13"/>
  <c r="G105" i="13"/>
  <c r="E106" i="13"/>
  <c r="F106" i="13"/>
  <c r="G106" i="13"/>
  <c r="E107" i="13"/>
  <c r="F107" i="13"/>
  <c r="G107" i="13"/>
  <c r="E108" i="13"/>
  <c r="F108" i="13"/>
  <c r="G108" i="13"/>
  <c r="E109" i="13"/>
  <c r="F109" i="13"/>
  <c r="G109" i="13"/>
  <c r="E110" i="13"/>
  <c r="F110" i="13"/>
  <c r="G110" i="13"/>
  <c r="E111" i="13"/>
  <c r="F111" i="13"/>
  <c r="G111" i="13"/>
  <c r="E112" i="13"/>
  <c r="F112" i="13"/>
  <c r="G112" i="13"/>
  <c r="E113" i="13"/>
  <c r="F113" i="13"/>
  <c r="G113" i="13"/>
  <c r="E114" i="13"/>
  <c r="F114" i="13"/>
  <c r="G114" i="13"/>
  <c r="E115" i="13"/>
  <c r="F115" i="13"/>
  <c r="G115" i="13"/>
  <c r="E116" i="13"/>
  <c r="F116" i="13"/>
  <c r="G116" i="13"/>
  <c r="E117" i="13"/>
  <c r="F117" i="13"/>
  <c r="G117" i="13"/>
  <c r="E118" i="13"/>
  <c r="F118" i="13"/>
  <c r="G118" i="13"/>
  <c r="E119" i="13"/>
  <c r="F119" i="13"/>
  <c r="G119" i="13"/>
  <c r="E120" i="13"/>
  <c r="F120" i="13"/>
  <c r="G120" i="13"/>
  <c r="E121" i="13"/>
  <c r="F121" i="13"/>
  <c r="G121" i="13"/>
  <c r="E122" i="13"/>
  <c r="F122" i="13"/>
  <c r="G122" i="13"/>
  <c r="E123" i="13"/>
  <c r="F123" i="13"/>
  <c r="G123" i="13"/>
  <c r="E124" i="13"/>
  <c r="F124" i="13"/>
  <c r="G124" i="13"/>
  <c r="E125" i="13"/>
  <c r="F125" i="13"/>
  <c r="G125" i="13"/>
  <c r="E126" i="13"/>
  <c r="F126" i="13"/>
  <c r="G126" i="13"/>
  <c r="E127" i="13"/>
  <c r="F127" i="13"/>
  <c r="G127" i="13"/>
  <c r="E128" i="13"/>
  <c r="F128" i="13"/>
  <c r="G128" i="13"/>
  <c r="E129" i="13"/>
  <c r="F129" i="13"/>
  <c r="G129" i="13"/>
  <c r="E130" i="13"/>
  <c r="F130" i="13"/>
  <c r="G130" i="13"/>
  <c r="E131" i="13"/>
  <c r="F131" i="13"/>
  <c r="G131" i="13"/>
  <c r="E132" i="13"/>
  <c r="F132" i="13"/>
  <c r="G132" i="13"/>
  <c r="E133" i="13"/>
  <c r="F133" i="13"/>
  <c r="G133" i="13"/>
  <c r="E134" i="13"/>
  <c r="F134" i="13"/>
  <c r="G134" i="13"/>
  <c r="E135" i="13"/>
  <c r="F135" i="13"/>
  <c r="G135" i="13"/>
  <c r="E136" i="13"/>
  <c r="F136" i="13"/>
  <c r="G136" i="13"/>
  <c r="E137" i="13"/>
  <c r="F137" i="13"/>
  <c r="G137" i="13"/>
  <c r="E138" i="13"/>
  <c r="F138" i="13"/>
  <c r="G138" i="13"/>
  <c r="E139" i="13"/>
  <c r="F139" i="13"/>
  <c r="G139" i="13"/>
  <c r="E140" i="13"/>
  <c r="F140" i="13"/>
  <c r="G140" i="13"/>
  <c r="E141" i="13"/>
  <c r="F141" i="13"/>
  <c r="G141" i="13"/>
  <c r="E142" i="13"/>
  <c r="F142" i="13"/>
  <c r="G142" i="13"/>
  <c r="E143" i="13"/>
  <c r="F143" i="13"/>
  <c r="G143" i="13"/>
  <c r="E144" i="13"/>
  <c r="F144" i="13"/>
  <c r="G144" i="13"/>
  <c r="E145" i="13"/>
  <c r="F145" i="13"/>
  <c r="G145" i="13"/>
  <c r="E146" i="13"/>
  <c r="F146" i="13"/>
  <c r="G146" i="13"/>
  <c r="E147" i="13"/>
  <c r="F147" i="13"/>
  <c r="G147" i="13"/>
  <c r="E148" i="13"/>
  <c r="F148" i="13"/>
  <c r="G148" i="13"/>
  <c r="E149" i="13"/>
  <c r="F149" i="13"/>
  <c r="G149" i="13"/>
  <c r="E150" i="13"/>
  <c r="F150" i="13"/>
  <c r="G150" i="13"/>
  <c r="E151" i="13"/>
  <c r="F151" i="13"/>
  <c r="G151" i="13"/>
  <c r="E152" i="13"/>
  <c r="F152" i="13"/>
  <c r="G152" i="13"/>
  <c r="E153" i="13"/>
  <c r="F153" i="13"/>
  <c r="G153" i="13"/>
  <c r="E154" i="13"/>
  <c r="F154" i="13"/>
  <c r="G154" i="13"/>
  <c r="E155" i="13"/>
  <c r="F155" i="13"/>
  <c r="G155" i="13"/>
  <c r="E156" i="13"/>
  <c r="F156" i="13"/>
  <c r="G156" i="13"/>
  <c r="E157" i="13"/>
  <c r="F157" i="13"/>
  <c r="G157" i="13"/>
  <c r="E158" i="13"/>
  <c r="F158" i="13"/>
  <c r="G158" i="13"/>
  <c r="E159" i="13"/>
  <c r="F159" i="13"/>
  <c r="G159" i="13"/>
  <c r="E160" i="13"/>
  <c r="F160" i="13"/>
  <c r="G160" i="13"/>
  <c r="E161" i="13"/>
  <c r="F161" i="13"/>
  <c r="G161" i="13"/>
  <c r="E162" i="13"/>
  <c r="F162" i="13"/>
  <c r="G162" i="13"/>
  <c r="E163" i="13"/>
  <c r="F163" i="13"/>
  <c r="G163" i="13"/>
  <c r="E164" i="13"/>
  <c r="F164" i="13"/>
  <c r="G164" i="13"/>
  <c r="E165" i="13"/>
  <c r="F165" i="13"/>
  <c r="G165" i="13"/>
  <c r="E166" i="13"/>
  <c r="F166" i="13"/>
  <c r="G166" i="13"/>
  <c r="E167" i="13"/>
  <c r="F167" i="13"/>
  <c r="G167" i="13"/>
  <c r="E168" i="13"/>
  <c r="F168" i="13"/>
  <c r="G168" i="13"/>
  <c r="E169" i="13"/>
  <c r="F169" i="13"/>
  <c r="G169" i="13"/>
  <c r="E170" i="13"/>
  <c r="F170" i="13"/>
  <c r="G170" i="13"/>
  <c r="E171" i="13"/>
  <c r="F171" i="13"/>
  <c r="G171" i="13"/>
  <c r="E172" i="13"/>
  <c r="F172" i="13"/>
  <c r="G172" i="13"/>
  <c r="E173" i="13"/>
  <c r="F173" i="13"/>
  <c r="G173" i="13"/>
  <c r="E174" i="13"/>
  <c r="F174" i="13"/>
  <c r="G174" i="13"/>
  <c r="E175" i="13"/>
  <c r="F175" i="13"/>
  <c r="G175" i="13"/>
  <c r="E176" i="13"/>
  <c r="F176" i="13"/>
  <c r="G176" i="13"/>
  <c r="E177" i="13"/>
  <c r="F177" i="13"/>
  <c r="G177" i="13"/>
  <c r="E178" i="13"/>
  <c r="F178" i="13"/>
  <c r="G178" i="13"/>
  <c r="E179" i="13"/>
  <c r="F179" i="13"/>
  <c r="G179" i="13"/>
  <c r="E180" i="13"/>
  <c r="F180" i="13"/>
  <c r="G180" i="13"/>
  <c r="E181" i="13"/>
  <c r="F181" i="13"/>
  <c r="G181" i="13"/>
  <c r="E182" i="13"/>
  <c r="F182" i="13"/>
  <c r="G182" i="13"/>
  <c r="E183" i="13"/>
  <c r="F183" i="13"/>
  <c r="G183" i="13"/>
  <c r="E184" i="13"/>
  <c r="F184" i="13"/>
  <c r="G184" i="13"/>
  <c r="E185" i="13"/>
  <c r="F185" i="13"/>
  <c r="G185" i="13"/>
  <c r="E186" i="13"/>
  <c r="F186" i="13"/>
  <c r="G186" i="13"/>
  <c r="E187" i="13"/>
  <c r="F187" i="13"/>
  <c r="G187" i="13"/>
  <c r="E188" i="13"/>
  <c r="F188" i="13"/>
  <c r="G188" i="13"/>
  <c r="E189" i="13"/>
  <c r="F189" i="13"/>
  <c r="G189" i="13"/>
  <c r="E190" i="13"/>
  <c r="F190" i="13"/>
  <c r="G190" i="13"/>
  <c r="E191" i="13"/>
  <c r="F191" i="13"/>
  <c r="G191" i="13"/>
  <c r="E192" i="13"/>
  <c r="F192" i="13"/>
  <c r="G192" i="13"/>
  <c r="E193" i="13"/>
  <c r="F193" i="13"/>
  <c r="G193" i="13"/>
  <c r="E194" i="13"/>
  <c r="F194" i="13"/>
  <c r="G194" i="13"/>
  <c r="E195" i="13"/>
  <c r="F195" i="13"/>
  <c r="G195" i="13"/>
  <c r="E196" i="13"/>
  <c r="F196" i="13"/>
  <c r="G196" i="13"/>
  <c r="E197" i="13"/>
  <c r="F197" i="13"/>
  <c r="G197" i="13"/>
  <c r="E198" i="13"/>
  <c r="F198" i="13"/>
  <c r="G198" i="13"/>
  <c r="E199" i="13"/>
  <c r="F199" i="13"/>
  <c r="G199" i="13"/>
  <c r="E200" i="13"/>
  <c r="F200" i="13"/>
  <c r="G200" i="13"/>
  <c r="E201" i="13"/>
  <c r="F201" i="13"/>
  <c r="G201" i="13"/>
  <c r="E202" i="13"/>
  <c r="F202" i="13"/>
  <c r="G202" i="13"/>
  <c r="E203" i="13"/>
  <c r="F203" i="13"/>
  <c r="G203" i="13"/>
  <c r="E204" i="13"/>
  <c r="F204" i="13"/>
  <c r="G204" i="13"/>
  <c r="E205" i="13"/>
  <c r="F205" i="13"/>
  <c r="G205" i="13"/>
  <c r="E206" i="13"/>
  <c r="F206" i="13"/>
  <c r="G206" i="13"/>
  <c r="E207" i="13"/>
  <c r="F207" i="13"/>
  <c r="G207" i="13"/>
  <c r="E208" i="13"/>
  <c r="F208" i="13"/>
  <c r="G208" i="13"/>
  <c r="E209" i="13"/>
  <c r="F209" i="13"/>
  <c r="G209" i="13"/>
  <c r="E210" i="13"/>
  <c r="F210" i="13"/>
  <c r="G210" i="13"/>
  <c r="E211" i="13"/>
  <c r="F211" i="13"/>
  <c r="G211" i="13"/>
  <c r="E12" i="13"/>
  <c r="F12" i="13"/>
  <c r="G12" i="13"/>
  <c r="F13" i="13"/>
  <c r="G13" i="13"/>
  <c r="E13" i="13"/>
  <c r="F8" i="13"/>
  <c r="G8" i="13"/>
  <c r="E8" i="13"/>
  <c r="E12" i="3"/>
  <c r="F12" i="3"/>
  <c r="G12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F13" i="3"/>
  <c r="G13" i="3"/>
  <c r="E13" i="3"/>
  <c r="F6" i="3"/>
  <c r="G6" i="3"/>
  <c r="E6" i="3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12" i="2"/>
  <c r="F12" i="2"/>
  <c r="G12" i="2"/>
  <c r="F13" i="2"/>
  <c r="G13" i="2"/>
  <c r="E13" i="2"/>
  <c r="F6" i="2"/>
  <c r="G6" i="2"/>
  <c r="E6" i="2"/>
  <c r="B12" i="1"/>
  <c r="D204" i="10"/>
  <c r="D205" i="10"/>
  <c r="D206" i="10"/>
  <c r="D207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93" i="9"/>
  <c r="AF193" i="9"/>
  <c r="D194" i="9"/>
  <c r="AF194" i="9"/>
  <c r="D195" i="9"/>
  <c r="AF195" i="9"/>
  <c r="D196" i="9"/>
  <c r="AF196" i="9"/>
  <c r="D197" i="9"/>
  <c r="AF197" i="9"/>
  <c r="D198" i="9"/>
  <c r="AF198" i="9"/>
  <c r="AG198" i="9" s="1"/>
  <c r="D199" i="9"/>
  <c r="AF199" i="9"/>
  <c r="D200" i="9"/>
  <c r="AF200" i="9"/>
  <c r="D201" i="9"/>
  <c r="AF201" i="9"/>
  <c r="D202" i="9"/>
  <c r="AF202" i="9"/>
  <c r="AG202" i="9" s="1"/>
  <c r="D203" i="9"/>
  <c r="AF203" i="9"/>
  <c r="D204" i="9"/>
  <c r="AF204" i="9"/>
  <c r="D205" i="9"/>
  <c r="AF205" i="9"/>
  <c r="D206" i="9"/>
  <c r="AF206" i="9"/>
  <c r="AG206" i="9" s="1"/>
  <c r="J203" i="10" s="1"/>
  <c r="P203" i="10" s="1"/>
  <c r="D207" i="9"/>
  <c r="AF207" i="9"/>
  <c r="D208" i="9"/>
  <c r="AF208" i="9"/>
  <c r="D209" i="9"/>
  <c r="AF209" i="9"/>
  <c r="D210" i="9"/>
  <c r="AF210" i="9"/>
  <c r="AG210" i="9" s="1"/>
  <c r="D66" i="9"/>
  <c r="AF66" i="9"/>
  <c r="D67" i="9"/>
  <c r="AF67" i="9"/>
  <c r="D68" i="9"/>
  <c r="AF68" i="9"/>
  <c r="D69" i="9"/>
  <c r="AF69" i="9"/>
  <c r="AG69" i="9" s="1"/>
  <c r="D70" i="9"/>
  <c r="AF70" i="9"/>
  <c r="D71" i="9"/>
  <c r="AF71" i="9"/>
  <c r="D72" i="9"/>
  <c r="AF72" i="9"/>
  <c r="D73" i="9"/>
  <c r="AF73" i="9"/>
  <c r="AG73" i="9" s="1"/>
  <c r="D74" i="9"/>
  <c r="AF74" i="9"/>
  <c r="D75" i="9"/>
  <c r="AF75" i="9"/>
  <c r="AG75" i="9" s="1"/>
  <c r="D76" i="9"/>
  <c r="AF76" i="9"/>
  <c r="D77" i="9"/>
  <c r="AF77" i="9"/>
  <c r="D78" i="9"/>
  <c r="AF78" i="9"/>
  <c r="AG78" i="9" s="1"/>
  <c r="J75" i="10" s="1"/>
  <c r="P75" i="10" s="1"/>
  <c r="D79" i="9"/>
  <c r="AF79" i="9"/>
  <c r="D80" i="9"/>
  <c r="AF80" i="9"/>
  <c r="D81" i="9"/>
  <c r="AF81" i="9"/>
  <c r="D82" i="9"/>
  <c r="AF82" i="9"/>
  <c r="D83" i="9"/>
  <c r="AF83" i="9"/>
  <c r="D84" i="9"/>
  <c r="AF84" i="9"/>
  <c r="D85" i="9"/>
  <c r="AF85" i="9"/>
  <c r="D86" i="9"/>
  <c r="AF86" i="9"/>
  <c r="D87" i="9"/>
  <c r="AF87" i="9"/>
  <c r="D88" i="9"/>
  <c r="AF88" i="9"/>
  <c r="AG88" i="9" s="1"/>
  <c r="D89" i="9"/>
  <c r="AF89" i="9"/>
  <c r="D90" i="9"/>
  <c r="AF90" i="9"/>
  <c r="D91" i="9"/>
  <c r="AF91" i="9"/>
  <c r="D92" i="9"/>
  <c r="AF92" i="9"/>
  <c r="AG92" i="9" s="1"/>
  <c r="J89" i="10" s="1"/>
  <c r="P89" i="10" s="1"/>
  <c r="D93" i="9"/>
  <c r="AF93" i="9"/>
  <c r="D94" i="9"/>
  <c r="AF94" i="9"/>
  <c r="D95" i="9"/>
  <c r="AF95" i="9"/>
  <c r="D96" i="9"/>
  <c r="AF96" i="9"/>
  <c r="AG96" i="9" s="1"/>
  <c r="J93" i="10" s="1"/>
  <c r="P93" i="10" s="1"/>
  <c r="D97" i="9"/>
  <c r="AF97" i="9"/>
  <c r="D98" i="9"/>
  <c r="AF98" i="9"/>
  <c r="AG98" i="9" s="1"/>
  <c r="J95" i="10" s="1"/>
  <c r="P95" i="10" s="1"/>
  <c r="D99" i="9"/>
  <c r="AF99" i="9"/>
  <c r="D100" i="9"/>
  <c r="AF100" i="9"/>
  <c r="D101" i="9"/>
  <c r="AF101" i="9"/>
  <c r="D102" i="9"/>
  <c r="AF102" i="9"/>
  <c r="AG102" i="9" s="1"/>
  <c r="J99" i="10" s="1"/>
  <c r="P99" i="10" s="1"/>
  <c r="D103" i="9"/>
  <c r="AF103" i="9"/>
  <c r="D104" i="9"/>
  <c r="AF104" i="9"/>
  <c r="D105" i="9"/>
  <c r="AF105" i="9"/>
  <c r="D106" i="9"/>
  <c r="AF106" i="9"/>
  <c r="AG106" i="9" s="1"/>
  <c r="J103" i="10" s="1"/>
  <c r="P103" i="10" s="1"/>
  <c r="D107" i="9"/>
  <c r="AF107" i="9"/>
  <c r="D108" i="9"/>
  <c r="AF108" i="9"/>
  <c r="D109" i="9"/>
  <c r="AF109" i="9"/>
  <c r="AG109" i="9" s="1"/>
  <c r="J106" i="10" s="1"/>
  <c r="P106" i="10" s="1"/>
  <c r="D110" i="9"/>
  <c r="AF110" i="9"/>
  <c r="AG110" i="9" s="1"/>
  <c r="J107" i="10" s="1"/>
  <c r="P107" i="10" s="1"/>
  <c r="D111" i="9"/>
  <c r="AF111" i="9"/>
  <c r="D112" i="9"/>
  <c r="AF112" i="9"/>
  <c r="AG112" i="9" s="1"/>
  <c r="D113" i="9"/>
  <c r="AF113" i="9"/>
  <c r="D114" i="9"/>
  <c r="AF114" i="9"/>
  <c r="AG114" i="9" s="1"/>
  <c r="J111" i="10" s="1"/>
  <c r="P111" i="10" s="1"/>
  <c r="D115" i="9"/>
  <c r="AF115" i="9"/>
  <c r="D116" i="9"/>
  <c r="AF116" i="9"/>
  <c r="AG116" i="9" s="1"/>
  <c r="D117" i="9"/>
  <c r="AF117" i="9"/>
  <c r="D118" i="9"/>
  <c r="AF118" i="9"/>
  <c r="AG118" i="9" s="1"/>
  <c r="J115" i="10" s="1"/>
  <c r="P115" i="10" s="1"/>
  <c r="D119" i="9"/>
  <c r="AF119" i="9"/>
  <c r="D120" i="9"/>
  <c r="AF120" i="9"/>
  <c r="D121" i="9"/>
  <c r="AF121" i="9"/>
  <c r="D122" i="9"/>
  <c r="AF122" i="9"/>
  <c r="AG122" i="9" s="1"/>
  <c r="D123" i="9"/>
  <c r="AF123" i="9"/>
  <c r="D124" i="9"/>
  <c r="AF124" i="9"/>
  <c r="AG124" i="9" s="1"/>
  <c r="D125" i="9"/>
  <c r="AF125" i="9"/>
  <c r="D126" i="9"/>
  <c r="AF126" i="9"/>
  <c r="AG126" i="9" s="1"/>
  <c r="D127" i="9"/>
  <c r="AF127" i="9"/>
  <c r="D128" i="9"/>
  <c r="AG128" i="9"/>
  <c r="J125" i="10" s="1"/>
  <c r="P125" i="10" s="1"/>
  <c r="AF128" i="9"/>
  <c r="D129" i="9"/>
  <c r="AF129" i="9"/>
  <c r="D130" i="9"/>
  <c r="AF130" i="9"/>
  <c r="D131" i="9"/>
  <c r="AF131" i="9"/>
  <c r="D132" i="9"/>
  <c r="AF132" i="9"/>
  <c r="AG132" i="9" s="1"/>
  <c r="J129" i="10" s="1"/>
  <c r="P129" i="10" s="1"/>
  <c r="D133" i="9"/>
  <c r="AF133" i="9"/>
  <c r="AG133" i="9" s="1"/>
  <c r="D134" i="9"/>
  <c r="AF134" i="9"/>
  <c r="D135" i="9"/>
  <c r="AF135" i="9"/>
  <c r="D136" i="9"/>
  <c r="AF136" i="9"/>
  <c r="D137" i="9"/>
  <c r="AF137" i="9"/>
  <c r="AG137" i="9" s="1"/>
  <c r="J134" i="10" s="1"/>
  <c r="P134" i="10" s="1"/>
  <c r="D138" i="9"/>
  <c r="AF138" i="9"/>
  <c r="D139" i="9"/>
  <c r="AF139" i="9"/>
  <c r="D140" i="9"/>
  <c r="AF140" i="9"/>
  <c r="D141" i="9"/>
  <c r="AF141" i="9"/>
  <c r="AG141" i="9" s="1"/>
  <c r="D142" i="9"/>
  <c r="AF142" i="9"/>
  <c r="D143" i="9"/>
  <c r="AF143" i="9"/>
  <c r="AG143" i="9" s="1"/>
  <c r="J140" i="10" s="1"/>
  <c r="P140" i="10" s="1"/>
  <c r="D144" i="9"/>
  <c r="AF144" i="9"/>
  <c r="D145" i="9"/>
  <c r="AF145" i="9"/>
  <c r="AG145" i="9" s="1"/>
  <c r="J142" i="10" s="1"/>
  <c r="P142" i="10" s="1"/>
  <c r="D146" i="9"/>
  <c r="AF146" i="9"/>
  <c r="D147" i="9"/>
  <c r="AF147" i="9"/>
  <c r="AG147" i="9" s="1"/>
  <c r="J144" i="10" s="1"/>
  <c r="P144" i="10" s="1"/>
  <c r="D148" i="9"/>
  <c r="AF148" i="9"/>
  <c r="D149" i="9"/>
  <c r="AF149" i="9"/>
  <c r="AG149" i="9" s="1"/>
  <c r="D150" i="9"/>
  <c r="AF150" i="9"/>
  <c r="D151" i="9"/>
  <c r="AF151" i="9"/>
  <c r="D152" i="9"/>
  <c r="AF152" i="9"/>
  <c r="D153" i="9"/>
  <c r="AF153" i="9"/>
  <c r="D154" i="9"/>
  <c r="AG154" i="9"/>
  <c r="J151" i="10" s="1"/>
  <c r="P151" i="10" s="1"/>
  <c r="AF154" i="9"/>
  <c r="D155" i="9"/>
  <c r="AF155" i="9"/>
  <c r="AG155" i="9" s="1"/>
  <c r="D156" i="9"/>
  <c r="AF156" i="9"/>
  <c r="D157" i="9"/>
  <c r="AF157" i="9"/>
  <c r="AG157" i="9" s="1"/>
  <c r="D158" i="9"/>
  <c r="AF158" i="9"/>
  <c r="D159" i="9"/>
  <c r="AF159" i="9"/>
  <c r="AG159" i="9" s="1"/>
  <c r="D160" i="9"/>
  <c r="AF160" i="9"/>
  <c r="D161" i="9"/>
  <c r="AF161" i="9"/>
  <c r="AG161" i="9" s="1"/>
  <c r="J158" i="10" s="1"/>
  <c r="P158" i="10" s="1"/>
  <c r="D162" i="9"/>
  <c r="AF162" i="9"/>
  <c r="D163" i="9"/>
  <c r="AF163" i="9"/>
  <c r="AG163" i="9" s="1"/>
  <c r="D164" i="9"/>
  <c r="AF164" i="9"/>
  <c r="D165" i="9"/>
  <c r="AF165" i="9"/>
  <c r="D166" i="9"/>
  <c r="AF166" i="9"/>
  <c r="D167" i="9"/>
  <c r="AF167" i="9"/>
  <c r="AG167" i="9" s="1"/>
  <c r="J164" i="10" s="1"/>
  <c r="P164" i="10" s="1"/>
  <c r="D168" i="9"/>
  <c r="AF168" i="9"/>
  <c r="D169" i="9"/>
  <c r="AF169" i="9"/>
  <c r="D170" i="9"/>
  <c r="AF170" i="9"/>
  <c r="D171" i="9"/>
  <c r="AF171" i="9"/>
  <c r="AG171" i="9" s="1"/>
  <c r="D172" i="9"/>
  <c r="AF172" i="9"/>
  <c r="D173" i="9"/>
  <c r="AF173" i="9"/>
  <c r="D174" i="9"/>
  <c r="AF174" i="9"/>
  <c r="D175" i="9"/>
  <c r="AF175" i="9"/>
  <c r="AG175" i="9" s="1"/>
  <c r="D176" i="9"/>
  <c r="AF176" i="9"/>
  <c r="D177" i="9"/>
  <c r="AF177" i="9"/>
  <c r="D178" i="9"/>
  <c r="AF178" i="9"/>
  <c r="AG178" i="9" s="1"/>
  <c r="J175" i="10" s="1"/>
  <c r="P175" i="10" s="1"/>
  <c r="D179" i="9"/>
  <c r="AF179" i="9"/>
  <c r="AG179" i="9" s="1"/>
  <c r="J176" i="10" s="1"/>
  <c r="P176" i="10" s="1"/>
  <c r="D180" i="9"/>
  <c r="AF180" i="9"/>
  <c r="D181" i="9"/>
  <c r="AF181" i="9"/>
  <c r="D182" i="9"/>
  <c r="AF182" i="9"/>
  <c r="AG182" i="9" s="1"/>
  <c r="J179" i="10" s="1"/>
  <c r="P179" i="10" s="1"/>
  <c r="D183" i="9"/>
  <c r="AF183" i="9"/>
  <c r="AG183" i="9" s="1"/>
  <c r="D184" i="9"/>
  <c r="AF184" i="9"/>
  <c r="AG184" i="9" s="1"/>
  <c r="J181" i="10" s="1"/>
  <c r="P181" i="10" s="1"/>
  <c r="D185" i="9"/>
  <c r="AF185" i="9"/>
  <c r="D186" i="9"/>
  <c r="AF186" i="9"/>
  <c r="D187" i="9"/>
  <c r="AF187" i="9"/>
  <c r="AG187" i="9" s="1"/>
  <c r="D188" i="9"/>
  <c r="AF188" i="9"/>
  <c r="AG188" i="9" s="1"/>
  <c r="J185" i="10" s="1"/>
  <c r="P185" i="10" s="1"/>
  <c r="D189" i="9"/>
  <c r="AF189" i="9"/>
  <c r="D190" i="9"/>
  <c r="AF190" i="9"/>
  <c r="D191" i="9"/>
  <c r="AF191" i="9"/>
  <c r="AG191" i="9" s="1"/>
  <c r="D192" i="9"/>
  <c r="AF192" i="9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207" i="13"/>
  <c r="D208" i="13"/>
  <c r="D209" i="13"/>
  <c r="D210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66" i="3"/>
  <c r="M66" i="3"/>
  <c r="N66" i="3" s="1"/>
  <c r="D67" i="3"/>
  <c r="M67" i="3"/>
  <c r="N67" i="3" s="1"/>
  <c r="D68" i="3"/>
  <c r="M68" i="3"/>
  <c r="N68" i="3" s="1"/>
  <c r="D69" i="3"/>
  <c r="M69" i="3"/>
  <c r="N69" i="3" s="1"/>
  <c r="D70" i="3"/>
  <c r="M70" i="3"/>
  <c r="N70" i="3" s="1"/>
  <c r="D71" i="3"/>
  <c r="M71" i="3"/>
  <c r="N71" i="3" s="1"/>
  <c r="D72" i="3"/>
  <c r="M72" i="3"/>
  <c r="N72" i="3" s="1"/>
  <c r="D73" i="3"/>
  <c r="M73" i="3"/>
  <c r="N73" i="3" s="1"/>
  <c r="D74" i="3"/>
  <c r="M74" i="3"/>
  <c r="N74" i="3" s="1"/>
  <c r="D75" i="3"/>
  <c r="M75" i="3"/>
  <c r="N75" i="3" s="1"/>
  <c r="D76" i="3"/>
  <c r="M76" i="3"/>
  <c r="N76" i="3" s="1"/>
  <c r="D77" i="3"/>
  <c r="M77" i="3"/>
  <c r="N77" i="3" s="1"/>
  <c r="D78" i="3"/>
  <c r="M78" i="3"/>
  <c r="N78" i="3" s="1"/>
  <c r="D79" i="3"/>
  <c r="M79" i="3"/>
  <c r="N79" i="3" s="1"/>
  <c r="D80" i="3"/>
  <c r="M80" i="3"/>
  <c r="N80" i="3" s="1"/>
  <c r="D81" i="3"/>
  <c r="M81" i="3"/>
  <c r="N81" i="3" s="1"/>
  <c r="D82" i="3"/>
  <c r="M82" i="3"/>
  <c r="N82" i="3" s="1"/>
  <c r="D83" i="3"/>
  <c r="M83" i="3"/>
  <c r="N83" i="3" s="1"/>
  <c r="D84" i="3"/>
  <c r="M84" i="3"/>
  <c r="N84" i="3" s="1"/>
  <c r="D85" i="3"/>
  <c r="M85" i="3"/>
  <c r="N85" i="3" s="1"/>
  <c r="D86" i="3"/>
  <c r="M86" i="3"/>
  <c r="N86" i="3" s="1"/>
  <c r="D87" i="3"/>
  <c r="M87" i="3"/>
  <c r="N87" i="3" s="1"/>
  <c r="D88" i="3"/>
  <c r="M88" i="3"/>
  <c r="N88" i="3" s="1"/>
  <c r="D89" i="3"/>
  <c r="M89" i="3"/>
  <c r="N89" i="3" s="1"/>
  <c r="D90" i="3"/>
  <c r="M90" i="3"/>
  <c r="N90" i="3" s="1"/>
  <c r="D91" i="3"/>
  <c r="M91" i="3"/>
  <c r="N91" i="3" s="1"/>
  <c r="D92" i="3"/>
  <c r="M92" i="3"/>
  <c r="N92" i="3" s="1"/>
  <c r="D93" i="3"/>
  <c r="M93" i="3"/>
  <c r="N93" i="3" s="1"/>
  <c r="D94" i="3"/>
  <c r="M94" i="3"/>
  <c r="N94" i="3" s="1"/>
  <c r="D95" i="3"/>
  <c r="M95" i="3"/>
  <c r="N95" i="3" s="1"/>
  <c r="D96" i="3"/>
  <c r="M96" i="3"/>
  <c r="N96" i="3" s="1"/>
  <c r="D97" i="3"/>
  <c r="M97" i="3"/>
  <c r="N97" i="3" s="1"/>
  <c r="D98" i="3"/>
  <c r="M98" i="3"/>
  <c r="N98" i="3" s="1"/>
  <c r="D99" i="3"/>
  <c r="M99" i="3"/>
  <c r="N99" i="3" s="1"/>
  <c r="D100" i="3"/>
  <c r="M100" i="3"/>
  <c r="N100" i="3" s="1"/>
  <c r="D101" i="3"/>
  <c r="M101" i="3"/>
  <c r="N101" i="3" s="1"/>
  <c r="D102" i="3"/>
  <c r="M102" i="3"/>
  <c r="N102" i="3" s="1"/>
  <c r="D103" i="3"/>
  <c r="M103" i="3"/>
  <c r="N103" i="3" s="1"/>
  <c r="D104" i="3"/>
  <c r="M104" i="3"/>
  <c r="N104" i="3" s="1"/>
  <c r="D105" i="3"/>
  <c r="M105" i="3"/>
  <c r="N105" i="3" s="1"/>
  <c r="D106" i="3"/>
  <c r="M106" i="3"/>
  <c r="N106" i="3" s="1"/>
  <c r="D107" i="3"/>
  <c r="M107" i="3"/>
  <c r="N107" i="3" s="1"/>
  <c r="D108" i="3"/>
  <c r="M108" i="3"/>
  <c r="N108" i="3" s="1"/>
  <c r="D109" i="3"/>
  <c r="M109" i="3"/>
  <c r="N109" i="3" s="1"/>
  <c r="D110" i="3"/>
  <c r="M110" i="3"/>
  <c r="N110" i="3" s="1"/>
  <c r="D111" i="3"/>
  <c r="M111" i="3"/>
  <c r="N111" i="3" s="1"/>
  <c r="D112" i="3"/>
  <c r="M112" i="3"/>
  <c r="N112" i="3" s="1"/>
  <c r="D113" i="3"/>
  <c r="M113" i="3"/>
  <c r="N113" i="3" s="1"/>
  <c r="D114" i="3"/>
  <c r="M114" i="3"/>
  <c r="N114" i="3" s="1"/>
  <c r="D115" i="3"/>
  <c r="M115" i="3"/>
  <c r="N115" i="3" s="1"/>
  <c r="D116" i="3"/>
  <c r="M116" i="3"/>
  <c r="N116" i="3" s="1"/>
  <c r="D117" i="3"/>
  <c r="M117" i="3"/>
  <c r="N117" i="3" s="1"/>
  <c r="D118" i="3"/>
  <c r="M118" i="3"/>
  <c r="N118" i="3" s="1"/>
  <c r="D119" i="3"/>
  <c r="M119" i="3"/>
  <c r="N119" i="3" s="1"/>
  <c r="D120" i="3"/>
  <c r="M120" i="3"/>
  <c r="N120" i="3" s="1"/>
  <c r="D121" i="3"/>
  <c r="M121" i="3"/>
  <c r="N121" i="3" s="1"/>
  <c r="D122" i="3"/>
  <c r="M122" i="3"/>
  <c r="N122" i="3" s="1"/>
  <c r="D123" i="3"/>
  <c r="M123" i="3"/>
  <c r="N123" i="3" s="1"/>
  <c r="D124" i="3"/>
  <c r="M124" i="3"/>
  <c r="N124" i="3" s="1"/>
  <c r="D125" i="3"/>
  <c r="M125" i="3"/>
  <c r="N125" i="3" s="1"/>
  <c r="D126" i="3"/>
  <c r="M126" i="3"/>
  <c r="N126" i="3" s="1"/>
  <c r="D127" i="3"/>
  <c r="M127" i="3"/>
  <c r="N127" i="3" s="1"/>
  <c r="D128" i="3"/>
  <c r="M128" i="3"/>
  <c r="N128" i="3" s="1"/>
  <c r="D129" i="3"/>
  <c r="M129" i="3"/>
  <c r="N129" i="3" s="1"/>
  <c r="D130" i="3"/>
  <c r="M130" i="3"/>
  <c r="N130" i="3" s="1"/>
  <c r="D131" i="3"/>
  <c r="M131" i="3"/>
  <c r="N131" i="3" s="1"/>
  <c r="D132" i="3"/>
  <c r="M132" i="3"/>
  <c r="N132" i="3" s="1"/>
  <c r="D133" i="3"/>
  <c r="M133" i="3"/>
  <c r="N133" i="3" s="1"/>
  <c r="D134" i="3"/>
  <c r="M134" i="3"/>
  <c r="N134" i="3" s="1"/>
  <c r="D135" i="3"/>
  <c r="M135" i="3"/>
  <c r="N135" i="3" s="1"/>
  <c r="D136" i="3"/>
  <c r="M136" i="3"/>
  <c r="N136" i="3" s="1"/>
  <c r="D137" i="3"/>
  <c r="M137" i="3"/>
  <c r="N137" i="3" s="1"/>
  <c r="D138" i="3"/>
  <c r="M138" i="3"/>
  <c r="N138" i="3" s="1"/>
  <c r="D139" i="3"/>
  <c r="M139" i="3"/>
  <c r="N139" i="3" s="1"/>
  <c r="D140" i="3"/>
  <c r="M140" i="3"/>
  <c r="N140" i="3" s="1"/>
  <c r="D141" i="3"/>
  <c r="M141" i="3"/>
  <c r="N141" i="3" s="1"/>
  <c r="D142" i="3"/>
  <c r="M142" i="3"/>
  <c r="N142" i="3" s="1"/>
  <c r="D143" i="3"/>
  <c r="M143" i="3"/>
  <c r="N143" i="3" s="1"/>
  <c r="D144" i="3"/>
  <c r="M144" i="3"/>
  <c r="N144" i="3" s="1"/>
  <c r="D145" i="3"/>
  <c r="M145" i="3"/>
  <c r="N145" i="3" s="1"/>
  <c r="D146" i="3"/>
  <c r="M146" i="3"/>
  <c r="N146" i="3" s="1"/>
  <c r="D147" i="3"/>
  <c r="M147" i="3"/>
  <c r="N147" i="3" s="1"/>
  <c r="D148" i="3"/>
  <c r="M148" i="3"/>
  <c r="N148" i="3" s="1"/>
  <c r="D149" i="3"/>
  <c r="M149" i="3"/>
  <c r="N149" i="3" s="1"/>
  <c r="D150" i="3"/>
  <c r="M150" i="3"/>
  <c r="N150" i="3" s="1"/>
  <c r="D151" i="3"/>
  <c r="M151" i="3"/>
  <c r="N151" i="3" s="1"/>
  <c r="D152" i="3"/>
  <c r="M152" i="3"/>
  <c r="N152" i="3" s="1"/>
  <c r="D153" i="3"/>
  <c r="M153" i="3"/>
  <c r="N153" i="3" s="1"/>
  <c r="D154" i="3"/>
  <c r="M154" i="3"/>
  <c r="N154" i="3" s="1"/>
  <c r="D155" i="3"/>
  <c r="M155" i="3"/>
  <c r="N155" i="3" s="1"/>
  <c r="D156" i="3"/>
  <c r="M156" i="3"/>
  <c r="N156" i="3" s="1"/>
  <c r="D157" i="3"/>
  <c r="M157" i="3"/>
  <c r="N157" i="3" s="1"/>
  <c r="D158" i="3"/>
  <c r="M158" i="3"/>
  <c r="N158" i="3" s="1"/>
  <c r="D159" i="3"/>
  <c r="M159" i="3"/>
  <c r="N159" i="3" s="1"/>
  <c r="D160" i="3"/>
  <c r="M160" i="3"/>
  <c r="N160" i="3" s="1"/>
  <c r="D161" i="3"/>
  <c r="M161" i="3"/>
  <c r="N161" i="3" s="1"/>
  <c r="D162" i="3"/>
  <c r="M162" i="3"/>
  <c r="N162" i="3" s="1"/>
  <c r="D163" i="3"/>
  <c r="M163" i="3"/>
  <c r="N163" i="3" s="1"/>
  <c r="D164" i="3"/>
  <c r="M164" i="3"/>
  <c r="N164" i="3" s="1"/>
  <c r="D165" i="3"/>
  <c r="M165" i="3"/>
  <c r="N165" i="3" s="1"/>
  <c r="D166" i="3"/>
  <c r="M166" i="3"/>
  <c r="N166" i="3" s="1"/>
  <c r="D167" i="3"/>
  <c r="M167" i="3"/>
  <c r="N167" i="3" s="1"/>
  <c r="D168" i="3"/>
  <c r="M168" i="3"/>
  <c r="N168" i="3" s="1"/>
  <c r="D169" i="3"/>
  <c r="M169" i="3"/>
  <c r="N169" i="3" s="1"/>
  <c r="D170" i="3"/>
  <c r="M170" i="3"/>
  <c r="N170" i="3" s="1"/>
  <c r="D171" i="3"/>
  <c r="M171" i="3"/>
  <c r="N171" i="3" s="1"/>
  <c r="D172" i="3"/>
  <c r="M172" i="3"/>
  <c r="N172" i="3" s="1"/>
  <c r="D173" i="3"/>
  <c r="M173" i="3"/>
  <c r="N173" i="3" s="1"/>
  <c r="D174" i="3"/>
  <c r="M174" i="3"/>
  <c r="N174" i="3" s="1"/>
  <c r="D175" i="3"/>
  <c r="M175" i="3"/>
  <c r="N175" i="3" s="1"/>
  <c r="D176" i="3"/>
  <c r="M176" i="3"/>
  <c r="N176" i="3" s="1"/>
  <c r="D177" i="3"/>
  <c r="M177" i="3"/>
  <c r="N177" i="3" s="1"/>
  <c r="D178" i="3"/>
  <c r="M178" i="3"/>
  <c r="N178" i="3" s="1"/>
  <c r="D179" i="3"/>
  <c r="M179" i="3"/>
  <c r="N179" i="3" s="1"/>
  <c r="D180" i="3"/>
  <c r="M180" i="3"/>
  <c r="N180" i="3" s="1"/>
  <c r="D181" i="3"/>
  <c r="M181" i="3"/>
  <c r="N181" i="3" s="1"/>
  <c r="D182" i="3"/>
  <c r="M182" i="3"/>
  <c r="N182" i="3" s="1"/>
  <c r="D183" i="3"/>
  <c r="M183" i="3"/>
  <c r="N183" i="3" s="1"/>
  <c r="D184" i="3"/>
  <c r="M184" i="3"/>
  <c r="N184" i="3" s="1"/>
  <c r="D185" i="3"/>
  <c r="M185" i="3"/>
  <c r="N185" i="3" s="1"/>
  <c r="D186" i="3"/>
  <c r="M186" i="3"/>
  <c r="N186" i="3" s="1"/>
  <c r="D187" i="3"/>
  <c r="M187" i="3"/>
  <c r="N187" i="3" s="1"/>
  <c r="D188" i="3"/>
  <c r="M188" i="3"/>
  <c r="N188" i="3" s="1"/>
  <c r="D189" i="3"/>
  <c r="M189" i="3"/>
  <c r="N189" i="3" s="1"/>
  <c r="D190" i="3"/>
  <c r="M190" i="3"/>
  <c r="N190" i="3" s="1"/>
  <c r="D191" i="3"/>
  <c r="M191" i="3"/>
  <c r="N191" i="3" s="1"/>
  <c r="D192" i="3"/>
  <c r="M192" i="3"/>
  <c r="N192" i="3" s="1"/>
  <c r="D193" i="3"/>
  <c r="M193" i="3"/>
  <c r="N193" i="3" s="1"/>
  <c r="D194" i="3"/>
  <c r="M194" i="3"/>
  <c r="N194" i="3" s="1"/>
  <c r="D195" i="3"/>
  <c r="M195" i="3"/>
  <c r="N195" i="3" s="1"/>
  <c r="D196" i="3"/>
  <c r="M196" i="3"/>
  <c r="N196" i="3" s="1"/>
  <c r="D197" i="3"/>
  <c r="M197" i="3"/>
  <c r="N197" i="3" s="1"/>
  <c r="D198" i="3"/>
  <c r="M198" i="3"/>
  <c r="N198" i="3" s="1"/>
  <c r="D199" i="3"/>
  <c r="M199" i="3"/>
  <c r="N199" i="3" s="1"/>
  <c r="D200" i="3"/>
  <c r="M200" i="3"/>
  <c r="N200" i="3" s="1"/>
  <c r="D201" i="3"/>
  <c r="M201" i="3"/>
  <c r="N201" i="3" s="1"/>
  <c r="D202" i="3"/>
  <c r="M202" i="3"/>
  <c r="N202" i="3" s="1"/>
  <c r="D203" i="3"/>
  <c r="M203" i="3"/>
  <c r="N203" i="3" s="1"/>
  <c r="D204" i="3"/>
  <c r="M204" i="3"/>
  <c r="N204" i="3" s="1"/>
  <c r="D205" i="3"/>
  <c r="M205" i="3"/>
  <c r="N205" i="3" s="1"/>
  <c r="D206" i="3"/>
  <c r="M206" i="3"/>
  <c r="N206" i="3" s="1"/>
  <c r="D207" i="3"/>
  <c r="M207" i="3"/>
  <c r="N207" i="3" s="1"/>
  <c r="D208" i="3"/>
  <c r="M208" i="3"/>
  <c r="N208" i="3" s="1"/>
  <c r="D209" i="3"/>
  <c r="M209" i="3"/>
  <c r="N209" i="3" s="1"/>
  <c r="D210" i="3"/>
  <c r="M210" i="3"/>
  <c r="N210" i="3" s="1"/>
  <c r="D210" i="2"/>
  <c r="K210" i="2"/>
  <c r="L210" i="2" s="1"/>
  <c r="D191" i="2"/>
  <c r="K191" i="2"/>
  <c r="L191" i="2" s="1"/>
  <c r="D192" i="2"/>
  <c r="K192" i="2"/>
  <c r="L192" i="2" s="1"/>
  <c r="D193" i="2"/>
  <c r="K193" i="2"/>
  <c r="L193" i="2" s="1"/>
  <c r="D194" i="2"/>
  <c r="K194" i="2"/>
  <c r="L194" i="2" s="1"/>
  <c r="D195" i="2"/>
  <c r="K195" i="2"/>
  <c r="L195" i="2" s="1"/>
  <c r="D196" i="2"/>
  <c r="K196" i="2"/>
  <c r="L196" i="2" s="1"/>
  <c r="D197" i="2"/>
  <c r="K197" i="2"/>
  <c r="L197" i="2" s="1"/>
  <c r="D198" i="2"/>
  <c r="K198" i="2"/>
  <c r="L198" i="2" s="1"/>
  <c r="D199" i="2"/>
  <c r="K199" i="2"/>
  <c r="L199" i="2" s="1"/>
  <c r="D200" i="2"/>
  <c r="K200" i="2"/>
  <c r="L200" i="2" s="1"/>
  <c r="D201" i="2"/>
  <c r="K201" i="2"/>
  <c r="L201" i="2" s="1"/>
  <c r="D202" i="2"/>
  <c r="K202" i="2"/>
  <c r="L202" i="2" s="1"/>
  <c r="D203" i="2"/>
  <c r="K203" i="2"/>
  <c r="L203" i="2" s="1"/>
  <c r="D204" i="2"/>
  <c r="K204" i="2"/>
  <c r="L204" i="2" s="1"/>
  <c r="D205" i="2"/>
  <c r="K205" i="2"/>
  <c r="L205" i="2" s="1"/>
  <c r="D206" i="2"/>
  <c r="K206" i="2"/>
  <c r="L206" i="2" s="1"/>
  <c r="D207" i="2"/>
  <c r="K207" i="2"/>
  <c r="L207" i="2" s="1"/>
  <c r="D208" i="2"/>
  <c r="K208" i="2"/>
  <c r="L208" i="2" s="1"/>
  <c r="D209" i="2"/>
  <c r="K209" i="2"/>
  <c r="L209" i="2" s="1"/>
  <c r="D66" i="2"/>
  <c r="K66" i="2"/>
  <c r="L66" i="2" s="1"/>
  <c r="D67" i="2"/>
  <c r="K67" i="2"/>
  <c r="L67" i="2" s="1"/>
  <c r="D68" i="2"/>
  <c r="K68" i="2"/>
  <c r="L68" i="2" s="1"/>
  <c r="D69" i="2"/>
  <c r="K69" i="2"/>
  <c r="L69" i="2" s="1"/>
  <c r="D70" i="2"/>
  <c r="K70" i="2"/>
  <c r="L70" i="2" s="1"/>
  <c r="D71" i="2"/>
  <c r="K71" i="2"/>
  <c r="L71" i="2" s="1"/>
  <c r="D72" i="2"/>
  <c r="K72" i="2"/>
  <c r="L72" i="2" s="1"/>
  <c r="D73" i="2"/>
  <c r="K73" i="2"/>
  <c r="L73" i="2" s="1"/>
  <c r="D74" i="2"/>
  <c r="K74" i="2"/>
  <c r="L74" i="2" s="1"/>
  <c r="D75" i="2"/>
  <c r="K75" i="2"/>
  <c r="L75" i="2" s="1"/>
  <c r="D76" i="2"/>
  <c r="K76" i="2"/>
  <c r="L76" i="2" s="1"/>
  <c r="D77" i="2"/>
  <c r="K77" i="2"/>
  <c r="L77" i="2" s="1"/>
  <c r="D78" i="2"/>
  <c r="K78" i="2"/>
  <c r="L78" i="2" s="1"/>
  <c r="D79" i="2"/>
  <c r="K79" i="2"/>
  <c r="L79" i="2" s="1"/>
  <c r="D80" i="2"/>
  <c r="K80" i="2"/>
  <c r="L80" i="2" s="1"/>
  <c r="D81" i="2"/>
  <c r="K81" i="2"/>
  <c r="L81" i="2" s="1"/>
  <c r="D82" i="2"/>
  <c r="K82" i="2"/>
  <c r="L82" i="2" s="1"/>
  <c r="D83" i="2"/>
  <c r="K83" i="2"/>
  <c r="L83" i="2" s="1"/>
  <c r="D84" i="2"/>
  <c r="K84" i="2"/>
  <c r="L84" i="2" s="1"/>
  <c r="D85" i="2"/>
  <c r="K85" i="2"/>
  <c r="L85" i="2" s="1"/>
  <c r="D86" i="2"/>
  <c r="K86" i="2"/>
  <c r="L86" i="2" s="1"/>
  <c r="D87" i="2"/>
  <c r="K87" i="2"/>
  <c r="L87" i="2" s="1"/>
  <c r="D88" i="2"/>
  <c r="K88" i="2"/>
  <c r="L88" i="2" s="1"/>
  <c r="D89" i="2"/>
  <c r="K89" i="2"/>
  <c r="L89" i="2" s="1"/>
  <c r="D90" i="2"/>
  <c r="K90" i="2"/>
  <c r="L90" i="2" s="1"/>
  <c r="D91" i="2"/>
  <c r="K91" i="2"/>
  <c r="L91" i="2" s="1"/>
  <c r="D92" i="2"/>
  <c r="K92" i="2"/>
  <c r="L92" i="2" s="1"/>
  <c r="D93" i="2"/>
  <c r="K93" i="2"/>
  <c r="L93" i="2" s="1"/>
  <c r="D94" i="2"/>
  <c r="K94" i="2"/>
  <c r="L94" i="2" s="1"/>
  <c r="D95" i="2"/>
  <c r="K95" i="2"/>
  <c r="L95" i="2" s="1"/>
  <c r="D96" i="2"/>
  <c r="K96" i="2"/>
  <c r="L96" i="2" s="1"/>
  <c r="D97" i="2"/>
  <c r="K97" i="2"/>
  <c r="L97" i="2" s="1"/>
  <c r="D98" i="2"/>
  <c r="K98" i="2"/>
  <c r="L98" i="2" s="1"/>
  <c r="D99" i="2"/>
  <c r="K99" i="2"/>
  <c r="L99" i="2" s="1"/>
  <c r="D100" i="2"/>
  <c r="K100" i="2"/>
  <c r="L100" i="2" s="1"/>
  <c r="D101" i="2"/>
  <c r="K101" i="2"/>
  <c r="L101" i="2" s="1"/>
  <c r="D102" i="2"/>
  <c r="K102" i="2"/>
  <c r="L102" i="2" s="1"/>
  <c r="D103" i="2"/>
  <c r="K103" i="2"/>
  <c r="L103" i="2" s="1"/>
  <c r="D104" i="2"/>
  <c r="K104" i="2"/>
  <c r="L104" i="2" s="1"/>
  <c r="D105" i="2"/>
  <c r="K105" i="2"/>
  <c r="L105" i="2" s="1"/>
  <c r="D106" i="2"/>
  <c r="K106" i="2"/>
  <c r="L106" i="2" s="1"/>
  <c r="D107" i="2"/>
  <c r="K107" i="2"/>
  <c r="L107" i="2" s="1"/>
  <c r="D108" i="2"/>
  <c r="K108" i="2"/>
  <c r="L108" i="2" s="1"/>
  <c r="D109" i="2"/>
  <c r="K109" i="2"/>
  <c r="L109" i="2" s="1"/>
  <c r="D110" i="2"/>
  <c r="K110" i="2"/>
  <c r="L110" i="2" s="1"/>
  <c r="D111" i="2"/>
  <c r="K111" i="2"/>
  <c r="L111" i="2" s="1"/>
  <c r="D112" i="2"/>
  <c r="K112" i="2"/>
  <c r="L112" i="2" s="1"/>
  <c r="D113" i="2"/>
  <c r="K113" i="2"/>
  <c r="L113" i="2" s="1"/>
  <c r="D114" i="2"/>
  <c r="K114" i="2"/>
  <c r="L114" i="2" s="1"/>
  <c r="D115" i="2"/>
  <c r="K115" i="2"/>
  <c r="L115" i="2" s="1"/>
  <c r="D116" i="2"/>
  <c r="K116" i="2"/>
  <c r="L116" i="2" s="1"/>
  <c r="D117" i="2"/>
  <c r="K117" i="2"/>
  <c r="L117" i="2" s="1"/>
  <c r="D118" i="2"/>
  <c r="K118" i="2"/>
  <c r="L118" i="2" s="1"/>
  <c r="D119" i="2"/>
  <c r="K119" i="2"/>
  <c r="L119" i="2" s="1"/>
  <c r="D120" i="2"/>
  <c r="K120" i="2"/>
  <c r="L120" i="2" s="1"/>
  <c r="D121" i="2"/>
  <c r="K121" i="2"/>
  <c r="L121" i="2" s="1"/>
  <c r="D122" i="2"/>
  <c r="K122" i="2"/>
  <c r="L122" i="2" s="1"/>
  <c r="D123" i="2"/>
  <c r="K123" i="2"/>
  <c r="L123" i="2" s="1"/>
  <c r="D124" i="2"/>
  <c r="K124" i="2"/>
  <c r="L124" i="2" s="1"/>
  <c r="D125" i="2"/>
  <c r="K125" i="2"/>
  <c r="L125" i="2" s="1"/>
  <c r="D126" i="2"/>
  <c r="K126" i="2"/>
  <c r="L126" i="2" s="1"/>
  <c r="D127" i="2"/>
  <c r="K127" i="2"/>
  <c r="L127" i="2" s="1"/>
  <c r="D128" i="2"/>
  <c r="K128" i="2"/>
  <c r="L128" i="2" s="1"/>
  <c r="D129" i="2"/>
  <c r="K129" i="2"/>
  <c r="L129" i="2" s="1"/>
  <c r="D130" i="2"/>
  <c r="K130" i="2"/>
  <c r="L130" i="2" s="1"/>
  <c r="D131" i="2"/>
  <c r="K131" i="2"/>
  <c r="L131" i="2" s="1"/>
  <c r="D132" i="2"/>
  <c r="K132" i="2"/>
  <c r="L132" i="2" s="1"/>
  <c r="D133" i="2"/>
  <c r="K133" i="2"/>
  <c r="L133" i="2" s="1"/>
  <c r="D134" i="2"/>
  <c r="K134" i="2"/>
  <c r="L134" i="2" s="1"/>
  <c r="D135" i="2"/>
  <c r="K135" i="2"/>
  <c r="L135" i="2" s="1"/>
  <c r="D136" i="2"/>
  <c r="K136" i="2"/>
  <c r="L136" i="2" s="1"/>
  <c r="D137" i="2"/>
  <c r="K137" i="2"/>
  <c r="L137" i="2" s="1"/>
  <c r="D138" i="2"/>
  <c r="K138" i="2"/>
  <c r="L138" i="2" s="1"/>
  <c r="D139" i="2"/>
  <c r="K139" i="2"/>
  <c r="L139" i="2" s="1"/>
  <c r="D140" i="2"/>
  <c r="K140" i="2"/>
  <c r="L140" i="2" s="1"/>
  <c r="D141" i="2"/>
  <c r="K141" i="2"/>
  <c r="L141" i="2" s="1"/>
  <c r="D142" i="2"/>
  <c r="K142" i="2"/>
  <c r="L142" i="2" s="1"/>
  <c r="D143" i="2"/>
  <c r="K143" i="2"/>
  <c r="L143" i="2" s="1"/>
  <c r="D144" i="2"/>
  <c r="K144" i="2"/>
  <c r="L144" i="2" s="1"/>
  <c r="D145" i="2"/>
  <c r="K145" i="2"/>
  <c r="L145" i="2" s="1"/>
  <c r="D146" i="2"/>
  <c r="K146" i="2"/>
  <c r="L146" i="2" s="1"/>
  <c r="D147" i="2"/>
  <c r="K147" i="2"/>
  <c r="L147" i="2" s="1"/>
  <c r="D148" i="2"/>
  <c r="K148" i="2"/>
  <c r="L148" i="2" s="1"/>
  <c r="D149" i="2"/>
  <c r="K149" i="2"/>
  <c r="L149" i="2" s="1"/>
  <c r="D150" i="2"/>
  <c r="K150" i="2"/>
  <c r="L150" i="2" s="1"/>
  <c r="D151" i="2"/>
  <c r="K151" i="2"/>
  <c r="L151" i="2" s="1"/>
  <c r="D152" i="2"/>
  <c r="K152" i="2"/>
  <c r="L152" i="2" s="1"/>
  <c r="D153" i="2"/>
  <c r="K153" i="2"/>
  <c r="L153" i="2" s="1"/>
  <c r="D154" i="2"/>
  <c r="K154" i="2"/>
  <c r="L154" i="2" s="1"/>
  <c r="D155" i="2"/>
  <c r="K155" i="2"/>
  <c r="L155" i="2" s="1"/>
  <c r="D156" i="2"/>
  <c r="K156" i="2"/>
  <c r="L156" i="2" s="1"/>
  <c r="D157" i="2"/>
  <c r="K157" i="2"/>
  <c r="L157" i="2" s="1"/>
  <c r="D158" i="2"/>
  <c r="K158" i="2"/>
  <c r="L158" i="2" s="1"/>
  <c r="D159" i="2"/>
  <c r="K159" i="2"/>
  <c r="L159" i="2" s="1"/>
  <c r="D160" i="2"/>
  <c r="K160" i="2"/>
  <c r="L160" i="2" s="1"/>
  <c r="D161" i="2"/>
  <c r="K161" i="2"/>
  <c r="L161" i="2" s="1"/>
  <c r="D162" i="2"/>
  <c r="K162" i="2"/>
  <c r="L162" i="2" s="1"/>
  <c r="D163" i="2"/>
  <c r="K163" i="2"/>
  <c r="L163" i="2" s="1"/>
  <c r="D164" i="2"/>
  <c r="K164" i="2"/>
  <c r="L164" i="2" s="1"/>
  <c r="D165" i="2"/>
  <c r="K165" i="2"/>
  <c r="L165" i="2" s="1"/>
  <c r="D166" i="2"/>
  <c r="K166" i="2"/>
  <c r="L166" i="2" s="1"/>
  <c r="D167" i="2"/>
  <c r="K167" i="2"/>
  <c r="L167" i="2" s="1"/>
  <c r="D168" i="2"/>
  <c r="K168" i="2"/>
  <c r="L168" i="2" s="1"/>
  <c r="D169" i="2"/>
  <c r="K169" i="2"/>
  <c r="L169" i="2" s="1"/>
  <c r="D170" i="2"/>
  <c r="K170" i="2"/>
  <c r="L170" i="2" s="1"/>
  <c r="D171" i="2"/>
  <c r="K171" i="2"/>
  <c r="L171" i="2" s="1"/>
  <c r="D172" i="2"/>
  <c r="K172" i="2"/>
  <c r="L172" i="2" s="1"/>
  <c r="D173" i="2"/>
  <c r="K173" i="2"/>
  <c r="L173" i="2" s="1"/>
  <c r="D174" i="2"/>
  <c r="K174" i="2"/>
  <c r="L174" i="2" s="1"/>
  <c r="D175" i="2"/>
  <c r="K175" i="2"/>
  <c r="L175" i="2" s="1"/>
  <c r="D176" i="2"/>
  <c r="K176" i="2"/>
  <c r="L176" i="2" s="1"/>
  <c r="D177" i="2"/>
  <c r="K177" i="2"/>
  <c r="L177" i="2" s="1"/>
  <c r="D178" i="2"/>
  <c r="K178" i="2"/>
  <c r="L178" i="2" s="1"/>
  <c r="D179" i="2"/>
  <c r="K179" i="2"/>
  <c r="L179" i="2" s="1"/>
  <c r="D180" i="2"/>
  <c r="K180" i="2"/>
  <c r="L180" i="2" s="1"/>
  <c r="D181" i="2"/>
  <c r="K181" i="2"/>
  <c r="L181" i="2" s="1"/>
  <c r="D182" i="2"/>
  <c r="K182" i="2"/>
  <c r="L182" i="2" s="1"/>
  <c r="D183" i="2"/>
  <c r="K183" i="2"/>
  <c r="L183" i="2" s="1"/>
  <c r="D184" i="2"/>
  <c r="K184" i="2"/>
  <c r="L184" i="2" s="1"/>
  <c r="D185" i="2"/>
  <c r="K185" i="2"/>
  <c r="L185" i="2" s="1"/>
  <c r="D186" i="2"/>
  <c r="K186" i="2"/>
  <c r="L186" i="2" s="1"/>
  <c r="D187" i="2"/>
  <c r="K187" i="2"/>
  <c r="L187" i="2" s="1"/>
  <c r="D188" i="2"/>
  <c r="K188" i="2"/>
  <c r="L188" i="2" s="1"/>
  <c r="D189" i="2"/>
  <c r="K189" i="2"/>
  <c r="L189" i="2" s="1"/>
  <c r="D190" i="2"/>
  <c r="K190" i="2"/>
  <c r="L190" i="2" s="1"/>
  <c r="L211" i="1"/>
  <c r="M211" i="1" s="1"/>
  <c r="W211" i="1" s="1"/>
  <c r="L14" i="1"/>
  <c r="M14" i="1" s="1"/>
  <c r="W14" i="1" s="1"/>
  <c r="L15" i="1"/>
  <c r="M15" i="1" s="1"/>
  <c r="W15" i="1" s="1"/>
  <c r="L16" i="1"/>
  <c r="M16" i="1" s="1"/>
  <c r="W16" i="1" s="1"/>
  <c r="L17" i="1"/>
  <c r="M17" i="1" s="1"/>
  <c r="W17" i="1" s="1"/>
  <c r="L18" i="1"/>
  <c r="M18" i="1" s="1"/>
  <c r="W18" i="1" s="1"/>
  <c r="L19" i="1"/>
  <c r="M19" i="1" s="1"/>
  <c r="W19" i="1" s="1"/>
  <c r="L20" i="1"/>
  <c r="M20" i="1" s="1"/>
  <c r="W20" i="1" s="1"/>
  <c r="L21" i="1"/>
  <c r="M21" i="1" s="1"/>
  <c r="W21" i="1" s="1"/>
  <c r="L22" i="1"/>
  <c r="M22" i="1" s="1"/>
  <c r="W22" i="1" s="1"/>
  <c r="L23" i="1"/>
  <c r="M23" i="1" s="1"/>
  <c r="W23" i="1" s="1"/>
  <c r="L24" i="1"/>
  <c r="M24" i="1" s="1"/>
  <c r="W24" i="1" s="1"/>
  <c r="L25" i="1"/>
  <c r="M25" i="1" s="1"/>
  <c r="W25" i="1" s="1"/>
  <c r="L26" i="1"/>
  <c r="M26" i="1" s="1"/>
  <c r="W26" i="1" s="1"/>
  <c r="L27" i="1"/>
  <c r="M27" i="1" s="1"/>
  <c r="W27" i="1" s="1"/>
  <c r="L28" i="1"/>
  <c r="M28" i="1" s="1"/>
  <c r="W28" i="1" s="1"/>
  <c r="L29" i="1"/>
  <c r="M29" i="1" s="1"/>
  <c r="W29" i="1" s="1"/>
  <c r="L30" i="1"/>
  <c r="M30" i="1" s="1"/>
  <c r="W30" i="1" s="1"/>
  <c r="L31" i="1"/>
  <c r="M31" i="1" s="1"/>
  <c r="W31" i="1" s="1"/>
  <c r="L32" i="1"/>
  <c r="M32" i="1" s="1"/>
  <c r="W32" i="1" s="1"/>
  <c r="L33" i="1"/>
  <c r="M33" i="1" s="1"/>
  <c r="W33" i="1" s="1"/>
  <c r="L34" i="1"/>
  <c r="M34" i="1" s="1"/>
  <c r="W34" i="1" s="1"/>
  <c r="L35" i="1"/>
  <c r="M35" i="1" s="1"/>
  <c r="W35" i="1" s="1"/>
  <c r="L36" i="1"/>
  <c r="M36" i="1" s="1"/>
  <c r="W36" i="1" s="1"/>
  <c r="L37" i="1"/>
  <c r="M37" i="1" s="1"/>
  <c r="W37" i="1" s="1"/>
  <c r="L38" i="1"/>
  <c r="M38" i="1" s="1"/>
  <c r="W38" i="1" s="1"/>
  <c r="L39" i="1"/>
  <c r="M39" i="1" s="1"/>
  <c r="W39" i="1" s="1"/>
  <c r="L40" i="1"/>
  <c r="M40" i="1" s="1"/>
  <c r="W40" i="1" s="1"/>
  <c r="L41" i="1"/>
  <c r="M41" i="1" s="1"/>
  <c r="W41" i="1" s="1"/>
  <c r="L42" i="1"/>
  <c r="M42" i="1" s="1"/>
  <c r="W42" i="1" s="1"/>
  <c r="L43" i="1"/>
  <c r="M43" i="1" s="1"/>
  <c r="W43" i="1" s="1"/>
  <c r="L44" i="1"/>
  <c r="M44" i="1" s="1"/>
  <c r="W44" i="1" s="1"/>
  <c r="L45" i="1"/>
  <c r="M45" i="1" s="1"/>
  <c r="W45" i="1" s="1"/>
  <c r="L46" i="1"/>
  <c r="M46" i="1" s="1"/>
  <c r="W46" i="1" s="1"/>
  <c r="L47" i="1"/>
  <c r="M47" i="1" s="1"/>
  <c r="W47" i="1" s="1"/>
  <c r="L48" i="1"/>
  <c r="M48" i="1" s="1"/>
  <c r="W48" i="1" s="1"/>
  <c r="L49" i="1"/>
  <c r="M49" i="1" s="1"/>
  <c r="W49" i="1" s="1"/>
  <c r="L50" i="1"/>
  <c r="M50" i="1" s="1"/>
  <c r="W50" i="1" s="1"/>
  <c r="L51" i="1"/>
  <c r="M51" i="1" s="1"/>
  <c r="W51" i="1" s="1"/>
  <c r="L52" i="1"/>
  <c r="M52" i="1" s="1"/>
  <c r="W52" i="1" s="1"/>
  <c r="L53" i="1"/>
  <c r="M53" i="1" s="1"/>
  <c r="W53" i="1" s="1"/>
  <c r="L54" i="1"/>
  <c r="M54" i="1" s="1"/>
  <c r="W54" i="1" s="1"/>
  <c r="L55" i="1"/>
  <c r="M55" i="1" s="1"/>
  <c r="W55" i="1" s="1"/>
  <c r="L56" i="1"/>
  <c r="M56" i="1" s="1"/>
  <c r="W56" i="1" s="1"/>
  <c r="L57" i="1"/>
  <c r="M57" i="1" s="1"/>
  <c r="W57" i="1" s="1"/>
  <c r="L58" i="1"/>
  <c r="M58" i="1" s="1"/>
  <c r="W58" i="1" s="1"/>
  <c r="L59" i="1"/>
  <c r="M59" i="1" s="1"/>
  <c r="W59" i="1" s="1"/>
  <c r="L60" i="1"/>
  <c r="M60" i="1" s="1"/>
  <c r="W60" i="1" s="1"/>
  <c r="L61" i="1"/>
  <c r="M61" i="1" s="1"/>
  <c r="W61" i="1" s="1"/>
  <c r="L62" i="1"/>
  <c r="M62" i="1" s="1"/>
  <c r="W62" i="1" s="1"/>
  <c r="L63" i="1"/>
  <c r="M63" i="1" s="1"/>
  <c r="W63" i="1" s="1"/>
  <c r="L64" i="1"/>
  <c r="M64" i="1" s="1"/>
  <c r="W64" i="1" s="1"/>
  <c r="L65" i="1"/>
  <c r="M65" i="1" s="1"/>
  <c r="W65" i="1" s="1"/>
  <c r="L66" i="1"/>
  <c r="M66" i="1" s="1"/>
  <c r="W66" i="1" s="1"/>
  <c r="L67" i="1"/>
  <c r="M67" i="1" s="1"/>
  <c r="W67" i="1" s="1"/>
  <c r="L68" i="1"/>
  <c r="M68" i="1" s="1"/>
  <c r="W68" i="1" s="1"/>
  <c r="L69" i="1"/>
  <c r="M69" i="1" s="1"/>
  <c r="W69" i="1" s="1"/>
  <c r="L70" i="1"/>
  <c r="M70" i="1" s="1"/>
  <c r="W70" i="1" s="1"/>
  <c r="L71" i="1"/>
  <c r="M71" i="1" s="1"/>
  <c r="W71" i="1" s="1"/>
  <c r="L72" i="1"/>
  <c r="M72" i="1" s="1"/>
  <c r="W72" i="1" s="1"/>
  <c r="L73" i="1"/>
  <c r="M73" i="1" s="1"/>
  <c r="W73" i="1" s="1"/>
  <c r="L74" i="1"/>
  <c r="M74" i="1" s="1"/>
  <c r="W74" i="1" s="1"/>
  <c r="L75" i="1"/>
  <c r="M75" i="1" s="1"/>
  <c r="W75" i="1" s="1"/>
  <c r="L76" i="1"/>
  <c r="M76" i="1" s="1"/>
  <c r="W76" i="1" s="1"/>
  <c r="L77" i="1"/>
  <c r="M77" i="1" s="1"/>
  <c r="W77" i="1" s="1"/>
  <c r="L78" i="1"/>
  <c r="M78" i="1" s="1"/>
  <c r="W78" i="1" s="1"/>
  <c r="L79" i="1"/>
  <c r="M79" i="1" s="1"/>
  <c r="W79" i="1" s="1"/>
  <c r="L80" i="1"/>
  <c r="M80" i="1" s="1"/>
  <c r="W80" i="1" s="1"/>
  <c r="L81" i="1"/>
  <c r="M81" i="1" s="1"/>
  <c r="W81" i="1" s="1"/>
  <c r="L82" i="1"/>
  <c r="M82" i="1" s="1"/>
  <c r="W82" i="1" s="1"/>
  <c r="L83" i="1"/>
  <c r="M83" i="1" s="1"/>
  <c r="W83" i="1" s="1"/>
  <c r="L84" i="1"/>
  <c r="M84" i="1" s="1"/>
  <c r="W84" i="1" s="1"/>
  <c r="L85" i="1"/>
  <c r="M85" i="1" s="1"/>
  <c r="W85" i="1" s="1"/>
  <c r="L86" i="1"/>
  <c r="M86" i="1" s="1"/>
  <c r="W86" i="1" s="1"/>
  <c r="L87" i="1"/>
  <c r="M87" i="1" s="1"/>
  <c r="W87" i="1" s="1"/>
  <c r="L88" i="1"/>
  <c r="M88" i="1" s="1"/>
  <c r="W88" i="1" s="1"/>
  <c r="L89" i="1"/>
  <c r="M89" i="1" s="1"/>
  <c r="W89" i="1" s="1"/>
  <c r="L90" i="1"/>
  <c r="M90" i="1" s="1"/>
  <c r="W90" i="1" s="1"/>
  <c r="L91" i="1"/>
  <c r="M91" i="1" s="1"/>
  <c r="W91" i="1" s="1"/>
  <c r="L92" i="1"/>
  <c r="M92" i="1" s="1"/>
  <c r="W92" i="1" s="1"/>
  <c r="L93" i="1"/>
  <c r="M93" i="1" s="1"/>
  <c r="W93" i="1" s="1"/>
  <c r="L94" i="1"/>
  <c r="M94" i="1" s="1"/>
  <c r="W94" i="1" s="1"/>
  <c r="L95" i="1"/>
  <c r="M95" i="1" s="1"/>
  <c r="W95" i="1" s="1"/>
  <c r="L96" i="1"/>
  <c r="M96" i="1" s="1"/>
  <c r="W96" i="1" s="1"/>
  <c r="L97" i="1"/>
  <c r="M97" i="1" s="1"/>
  <c r="W97" i="1" s="1"/>
  <c r="L98" i="1"/>
  <c r="M98" i="1" s="1"/>
  <c r="W98" i="1" s="1"/>
  <c r="L99" i="1"/>
  <c r="M99" i="1" s="1"/>
  <c r="W99" i="1" s="1"/>
  <c r="L100" i="1"/>
  <c r="M100" i="1" s="1"/>
  <c r="W100" i="1" s="1"/>
  <c r="L101" i="1"/>
  <c r="M101" i="1" s="1"/>
  <c r="W101" i="1" s="1"/>
  <c r="L102" i="1"/>
  <c r="M102" i="1" s="1"/>
  <c r="W102" i="1" s="1"/>
  <c r="L103" i="1"/>
  <c r="M103" i="1" s="1"/>
  <c r="W103" i="1" s="1"/>
  <c r="L104" i="1"/>
  <c r="M104" i="1" s="1"/>
  <c r="W104" i="1" s="1"/>
  <c r="L105" i="1"/>
  <c r="M105" i="1" s="1"/>
  <c r="W105" i="1" s="1"/>
  <c r="L106" i="1"/>
  <c r="M106" i="1" s="1"/>
  <c r="W106" i="1" s="1"/>
  <c r="L107" i="1"/>
  <c r="M107" i="1" s="1"/>
  <c r="W107" i="1" s="1"/>
  <c r="L108" i="1"/>
  <c r="M108" i="1" s="1"/>
  <c r="W108" i="1" s="1"/>
  <c r="L109" i="1"/>
  <c r="M109" i="1" s="1"/>
  <c r="W109" i="1" s="1"/>
  <c r="L110" i="1"/>
  <c r="M110" i="1" s="1"/>
  <c r="W110" i="1" s="1"/>
  <c r="L111" i="1"/>
  <c r="M111" i="1" s="1"/>
  <c r="W111" i="1" s="1"/>
  <c r="L112" i="1"/>
  <c r="M112" i="1" s="1"/>
  <c r="W112" i="1" s="1"/>
  <c r="L113" i="1"/>
  <c r="M113" i="1" s="1"/>
  <c r="W113" i="1" s="1"/>
  <c r="L114" i="1"/>
  <c r="M114" i="1" s="1"/>
  <c r="W114" i="1" s="1"/>
  <c r="L115" i="1"/>
  <c r="M115" i="1" s="1"/>
  <c r="W115" i="1" s="1"/>
  <c r="L116" i="1"/>
  <c r="M116" i="1" s="1"/>
  <c r="W116" i="1" s="1"/>
  <c r="L117" i="1"/>
  <c r="M117" i="1" s="1"/>
  <c r="W117" i="1" s="1"/>
  <c r="L118" i="1"/>
  <c r="M118" i="1" s="1"/>
  <c r="W118" i="1" s="1"/>
  <c r="L119" i="1"/>
  <c r="M119" i="1" s="1"/>
  <c r="W119" i="1" s="1"/>
  <c r="L120" i="1"/>
  <c r="M120" i="1" s="1"/>
  <c r="W120" i="1" s="1"/>
  <c r="L121" i="1"/>
  <c r="M121" i="1" s="1"/>
  <c r="W121" i="1" s="1"/>
  <c r="L122" i="1"/>
  <c r="M122" i="1" s="1"/>
  <c r="W122" i="1" s="1"/>
  <c r="L123" i="1"/>
  <c r="M123" i="1" s="1"/>
  <c r="W123" i="1" s="1"/>
  <c r="L124" i="1"/>
  <c r="M124" i="1" s="1"/>
  <c r="W124" i="1" s="1"/>
  <c r="L125" i="1"/>
  <c r="M125" i="1" s="1"/>
  <c r="W125" i="1" s="1"/>
  <c r="L126" i="1"/>
  <c r="M126" i="1" s="1"/>
  <c r="W126" i="1" s="1"/>
  <c r="L127" i="1"/>
  <c r="M127" i="1" s="1"/>
  <c r="W127" i="1" s="1"/>
  <c r="L128" i="1"/>
  <c r="M128" i="1" s="1"/>
  <c r="W128" i="1" s="1"/>
  <c r="L129" i="1"/>
  <c r="M129" i="1" s="1"/>
  <c r="W129" i="1" s="1"/>
  <c r="L130" i="1"/>
  <c r="M130" i="1" s="1"/>
  <c r="W130" i="1" s="1"/>
  <c r="L131" i="1"/>
  <c r="M131" i="1" s="1"/>
  <c r="W131" i="1" s="1"/>
  <c r="L132" i="1"/>
  <c r="M132" i="1" s="1"/>
  <c r="W132" i="1" s="1"/>
  <c r="L133" i="1"/>
  <c r="M133" i="1" s="1"/>
  <c r="W133" i="1" s="1"/>
  <c r="L134" i="1"/>
  <c r="M134" i="1" s="1"/>
  <c r="W134" i="1" s="1"/>
  <c r="L135" i="1"/>
  <c r="M135" i="1" s="1"/>
  <c r="W135" i="1" s="1"/>
  <c r="L136" i="1"/>
  <c r="M136" i="1" s="1"/>
  <c r="W136" i="1" s="1"/>
  <c r="L137" i="1"/>
  <c r="M137" i="1" s="1"/>
  <c r="W137" i="1" s="1"/>
  <c r="L138" i="1"/>
  <c r="M138" i="1" s="1"/>
  <c r="W138" i="1" s="1"/>
  <c r="L139" i="1"/>
  <c r="M139" i="1" s="1"/>
  <c r="W139" i="1" s="1"/>
  <c r="L140" i="1"/>
  <c r="M140" i="1" s="1"/>
  <c r="W140" i="1" s="1"/>
  <c r="L141" i="1"/>
  <c r="M141" i="1" s="1"/>
  <c r="W141" i="1" s="1"/>
  <c r="L142" i="1"/>
  <c r="M142" i="1" s="1"/>
  <c r="W142" i="1" s="1"/>
  <c r="L143" i="1"/>
  <c r="M143" i="1" s="1"/>
  <c r="W143" i="1" s="1"/>
  <c r="L144" i="1"/>
  <c r="M144" i="1" s="1"/>
  <c r="W144" i="1" s="1"/>
  <c r="L145" i="1"/>
  <c r="M145" i="1" s="1"/>
  <c r="W145" i="1" s="1"/>
  <c r="L146" i="1"/>
  <c r="M146" i="1" s="1"/>
  <c r="W146" i="1" s="1"/>
  <c r="L147" i="1"/>
  <c r="M147" i="1" s="1"/>
  <c r="W147" i="1" s="1"/>
  <c r="L148" i="1"/>
  <c r="M148" i="1" s="1"/>
  <c r="W148" i="1" s="1"/>
  <c r="L149" i="1"/>
  <c r="M149" i="1" s="1"/>
  <c r="W149" i="1" s="1"/>
  <c r="L150" i="1"/>
  <c r="M150" i="1" s="1"/>
  <c r="W150" i="1" s="1"/>
  <c r="L151" i="1"/>
  <c r="M151" i="1" s="1"/>
  <c r="W151" i="1" s="1"/>
  <c r="L152" i="1"/>
  <c r="M152" i="1" s="1"/>
  <c r="W152" i="1" s="1"/>
  <c r="L153" i="1"/>
  <c r="M153" i="1" s="1"/>
  <c r="W153" i="1" s="1"/>
  <c r="L154" i="1"/>
  <c r="M154" i="1" s="1"/>
  <c r="W154" i="1" s="1"/>
  <c r="L155" i="1"/>
  <c r="M155" i="1" s="1"/>
  <c r="W155" i="1" s="1"/>
  <c r="L156" i="1"/>
  <c r="M156" i="1" s="1"/>
  <c r="W156" i="1" s="1"/>
  <c r="L157" i="1"/>
  <c r="M157" i="1" s="1"/>
  <c r="W157" i="1" s="1"/>
  <c r="L158" i="1"/>
  <c r="M158" i="1" s="1"/>
  <c r="W158" i="1" s="1"/>
  <c r="L159" i="1"/>
  <c r="M159" i="1" s="1"/>
  <c r="W159" i="1" s="1"/>
  <c r="L160" i="1"/>
  <c r="M160" i="1" s="1"/>
  <c r="W160" i="1" s="1"/>
  <c r="L161" i="1"/>
  <c r="M161" i="1" s="1"/>
  <c r="W161" i="1" s="1"/>
  <c r="L162" i="1"/>
  <c r="M162" i="1" s="1"/>
  <c r="W162" i="1" s="1"/>
  <c r="L163" i="1"/>
  <c r="M163" i="1" s="1"/>
  <c r="W163" i="1" s="1"/>
  <c r="L164" i="1"/>
  <c r="M164" i="1" s="1"/>
  <c r="W164" i="1" s="1"/>
  <c r="L165" i="1"/>
  <c r="M165" i="1" s="1"/>
  <c r="W165" i="1" s="1"/>
  <c r="L166" i="1"/>
  <c r="M166" i="1" s="1"/>
  <c r="W166" i="1" s="1"/>
  <c r="L167" i="1"/>
  <c r="M167" i="1" s="1"/>
  <c r="W167" i="1" s="1"/>
  <c r="L168" i="1"/>
  <c r="M168" i="1" s="1"/>
  <c r="W168" i="1" s="1"/>
  <c r="L169" i="1"/>
  <c r="M169" i="1" s="1"/>
  <c r="W169" i="1" s="1"/>
  <c r="L170" i="1"/>
  <c r="M170" i="1" s="1"/>
  <c r="W170" i="1" s="1"/>
  <c r="L171" i="1"/>
  <c r="M171" i="1" s="1"/>
  <c r="W171" i="1" s="1"/>
  <c r="L172" i="1"/>
  <c r="M172" i="1" s="1"/>
  <c r="W172" i="1" s="1"/>
  <c r="L173" i="1"/>
  <c r="M173" i="1" s="1"/>
  <c r="W173" i="1" s="1"/>
  <c r="L174" i="1"/>
  <c r="M174" i="1" s="1"/>
  <c r="W174" i="1" s="1"/>
  <c r="L175" i="1"/>
  <c r="M175" i="1" s="1"/>
  <c r="W175" i="1" s="1"/>
  <c r="L176" i="1"/>
  <c r="M176" i="1" s="1"/>
  <c r="W176" i="1" s="1"/>
  <c r="L177" i="1"/>
  <c r="M177" i="1" s="1"/>
  <c r="W177" i="1" s="1"/>
  <c r="L178" i="1"/>
  <c r="M178" i="1" s="1"/>
  <c r="W178" i="1" s="1"/>
  <c r="L179" i="1"/>
  <c r="M179" i="1" s="1"/>
  <c r="W179" i="1" s="1"/>
  <c r="L180" i="1"/>
  <c r="M180" i="1" s="1"/>
  <c r="W180" i="1" s="1"/>
  <c r="L181" i="1"/>
  <c r="M181" i="1" s="1"/>
  <c r="W181" i="1" s="1"/>
  <c r="L182" i="1"/>
  <c r="M182" i="1" s="1"/>
  <c r="W182" i="1" s="1"/>
  <c r="L183" i="1"/>
  <c r="M183" i="1" s="1"/>
  <c r="W183" i="1" s="1"/>
  <c r="L184" i="1"/>
  <c r="M184" i="1" s="1"/>
  <c r="W184" i="1" s="1"/>
  <c r="L185" i="1"/>
  <c r="M185" i="1" s="1"/>
  <c r="W185" i="1" s="1"/>
  <c r="L186" i="1"/>
  <c r="M186" i="1" s="1"/>
  <c r="W186" i="1" s="1"/>
  <c r="L187" i="1"/>
  <c r="M187" i="1" s="1"/>
  <c r="W187" i="1" s="1"/>
  <c r="L188" i="1"/>
  <c r="M188" i="1" s="1"/>
  <c r="W188" i="1" s="1"/>
  <c r="L189" i="1"/>
  <c r="M189" i="1" s="1"/>
  <c r="W189" i="1" s="1"/>
  <c r="L190" i="1"/>
  <c r="M190" i="1" s="1"/>
  <c r="W190" i="1" s="1"/>
  <c r="L191" i="1"/>
  <c r="M191" i="1" s="1"/>
  <c r="W191" i="1" s="1"/>
  <c r="L192" i="1"/>
  <c r="M192" i="1" s="1"/>
  <c r="W192" i="1" s="1"/>
  <c r="L193" i="1"/>
  <c r="M193" i="1" s="1"/>
  <c r="W193" i="1" s="1"/>
  <c r="L194" i="1"/>
  <c r="M194" i="1" s="1"/>
  <c r="W194" i="1" s="1"/>
  <c r="L195" i="1"/>
  <c r="M195" i="1" s="1"/>
  <c r="W195" i="1" s="1"/>
  <c r="L196" i="1"/>
  <c r="M196" i="1" s="1"/>
  <c r="W196" i="1" s="1"/>
  <c r="L197" i="1"/>
  <c r="M197" i="1" s="1"/>
  <c r="W197" i="1" s="1"/>
  <c r="L198" i="1"/>
  <c r="M198" i="1" s="1"/>
  <c r="W198" i="1" s="1"/>
  <c r="L199" i="1"/>
  <c r="M199" i="1" s="1"/>
  <c r="W199" i="1" s="1"/>
  <c r="L200" i="1"/>
  <c r="M200" i="1" s="1"/>
  <c r="W200" i="1" s="1"/>
  <c r="L201" i="1"/>
  <c r="M201" i="1" s="1"/>
  <c r="W201" i="1" s="1"/>
  <c r="L202" i="1"/>
  <c r="M202" i="1" s="1"/>
  <c r="W202" i="1" s="1"/>
  <c r="L203" i="1"/>
  <c r="M203" i="1" s="1"/>
  <c r="W203" i="1" s="1"/>
  <c r="L204" i="1"/>
  <c r="M204" i="1" s="1"/>
  <c r="W204" i="1" s="1"/>
  <c r="L205" i="1"/>
  <c r="M205" i="1" s="1"/>
  <c r="W205" i="1" s="1"/>
  <c r="L206" i="1"/>
  <c r="M206" i="1" s="1"/>
  <c r="W206" i="1" s="1"/>
  <c r="L207" i="1"/>
  <c r="M207" i="1" s="1"/>
  <c r="W207" i="1" s="1"/>
  <c r="L208" i="1"/>
  <c r="M208" i="1" s="1"/>
  <c r="W208" i="1" s="1"/>
  <c r="L209" i="1"/>
  <c r="M209" i="1" s="1"/>
  <c r="W209" i="1" s="1"/>
  <c r="L210" i="1"/>
  <c r="M210" i="1" s="1"/>
  <c r="W210" i="1" s="1"/>
  <c r="C13" i="1"/>
  <c r="C12" i="4" s="1"/>
  <c r="T12" i="4"/>
  <c r="U10" i="4"/>
  <c r="C2" i="13"/>
  <c r="C5" i="13"/>
  <c r="C12" i="13"/>
  <c r="D12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211" i="13"/>
  <c r="D13" i="13"/>
  <c r="H213" i="13"/>
  <c r="H214" i="13" s="1"/>
  <c r="AF211" i="9"/>
  <c r="AF65" i="9"/>
  <c r="AF64" i="9"/>
  <c r="AF63" i="9"/>
  <c r="AF62" i="9"/>
  <c r="AF61" i="9"/>
  <c r="AF60" i="9"/>
  <c r="AG60" i="9" s="1"/>
  <c r="J57" i="10" s="1"/>
  <c r="P57" i="10" s="1"/>
  <c r="AF59" i="9"/>
  <c r="AG59" i="9" s="1"/>
  <c r="AF58" i="9"/>
  <c r="AF57" i="9"/>
  <c r="AG57" i="9" s="1"/>
  <c r="J54" i="10" s="1"/>
  <c r="P54" i="10" s="1"/>
  <c r="AF56" i="9"/>
  <c r="AG56" i="9" s="1"/>
  <c r="J53" i="10" s="1"/>
  <c r="P53" i="10" s="1"/>
  <c r="AF55" i="9"/>
  <c r="AF54" i="9"/>
  <c r="AF53" i="9"/>
  <c r="AG53" i="9" s="1"/>
  <c r="J50" i="10" s="1"/>
  <c r="P50" i="10" s="1"/>
  <c r="AF52" i="9"/>
  <c r="AG52" i="9" s="1"/>
  <c r="J49" i="10" s="1"/>
  <c r="P49" i="10" s="1"/>
  <c r="AF51" i="9"/>
  <c r="AG51" i="9" s="1"/>
  <c r="J48" i="10" s="1"/>
  <c r="P48" i="10" s="1"/>
  <c r="AF50" i="9"/>
  <c r="AF49" i="9"/>
  <c r="AF48" i="9"/>
  <c r="AF47" i="9"/>
  <c r="AG47" i="9" s="1"/>
  <c r="J44" i="10" s="1"/>
  <c r="P44" i="10" s="1"/>
  <c r="AF46" i="9"/>
  <c r="AF45" i="9"/>
  <c r="AF44" i="9"/>
  <c r="AG44" i="9" s="1"/>
  <c r="J41" i="10" s="1"/>
  <c r="P41" i="10" s="1"/>
  <c r="AF43" i="9"/>
  <c r="AF42" i="9"/>
  <c r="AF41" i="9"/>
  <c r="AF40" i="9"/>
  <c r="AG40" i="9" s="1"/>
  <c r="AF39" i="9"/>
  <c r="AF38" i="9"/>
  <c r="AF37" i="9"/>
  <c r="AF36" i="9"/>
  <c r="AG36" i="9" s="1"/>
  <c r="J33" i="10" s="1"/>
  <c r="P33" i="10" s="1"/>
  <c r="AF35" i="9"/>
  <c r="AF34" i="9"/>
  <c r="AF33" i="9"/>
  <c r="AF32" i="9"/>
  <c r="AF31" i="9"/>
  <c r="AF30" i="9"/>
  <c r="AF29" i="9"/>
  <c r="AF28" i="9"/>
  <c r="AF27" i="9"/>
  <c r="AF26" i="9"/>
  <c r="AF25" i="9"/>
  <c r="AF24" i="9"/>
  <c r="AG24" i="9" s="1"/>
  <c r="AF23" i="9"/>
  <c r="AG23" i="9" s="1"/>
  <c r="J20" i="10" s="1"/>
  <c r="P20" i="10" s="1"/>
  <c r="AF22" i="9"/>
  <c r="AF21" i="9"/>
  <c r="AF20" i="9"/>
  <c r="AF19" i="9"/>
  <c r="AF18" i="9"/>
  <c r="AF17" i="9"/>
  <c r="AF16" i="9"/>
  <c r="AF15" i="9"/>
  <c r="AF14" i="9"/>
  <c r="AF13" i="9"/>
  <c r="AE12" i="9"/>
  <c r="AF12" i="9" s="1"/>
  <c r="Z11" i="9"/>
  <c r="Y11" i="9"/>
  <c r="U11" i="9"/>
  <c r="W10" i="9"/>
  <c r="C4" i="2"/>
  <c r="C4" i="3"/>
  <c r="C4" i="9"/>
  <c r="K213" i="3"/>
  <c r="K214" i="3" s="1"/>
  <c r="C5" i="2"/>
  <c r="C5" i="3"/>
  <c r="C12" i="9"/>
  <c r="D208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C9" i="10"/>
  <c r="C5" i="10"/>
  <c r="C4" i="10"/>
  <c r="C2" i="10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211" i="2"/>
  <c r="L211" i="2" s="1"/>
  <c r="K12" i="2"/>
  <c r="L12" i="2" s="1"/>
  <c r="K13" i="2"/>
  <c r="L13" i="2" s="1"/>
  <c r="P12" i="4"/>
  <c r="Q12" i="4"/>
  <c r="R12" i="4"/>
  <c r="S12" i="4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211" i="3"/>
  <c r="N211" i="3" s="1"/>
  <c r="M12" i="3"/>
  <c r="N12" i="3" s="1"/>
  <c r="M13" i="3"/>
  <c r="N13" i="3" s="1"/>
  <c r="M10" i="3"/>
  <c r="M12" i="4"/>
  <c r="N12" i="4"/>
  <c r="K10" i="2"/>
  <c r="I12" i="4"/>
  <c r="J12" i="4"/>
  <c r="K12" i="4"/>
  <c r="H12" i="4"/>
  <c r="L12" i="1"/>
  <c r="L13" i="1"/>
  <c r="M13" i="1" s="1"/>
  <c r="W13" i="1" s="1"/>
  <c r="L10" i="1"/>
  <c r="N11" i="2"/>
  <c r="O35" i="2" s="1"/>
  <c r="R11" i="3"/>
  <c r="P11" i="3"/>
  <c r="T11" i="3"/>
  <c r="AG25" i="9"/>
  <c r="J22" i="10" s="1"/>
  <c r="P22" i="10" s="1"/>
  <c r="AG32" i="9"/>
  <c r="J29" i="10" s="1"/>
  <c r="P29" i="10" s="1"/>
  <c r="AG61" i="9"/>
  <c r="AG64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11" i="9"/>
  <c r="D13" i="9"/>
  <c r="D12" i="9"/>
  <c r="C5" i="9"/>
  <c r="D210" i="4"/>
  <c r="L213" i="3"/>
  <c r="L214" i="3" s="1"/>
  <c r="J213" i="3"/>
  <c r="J214" i="3" s="1"/>
  <c r="I213" i="3"/>
  <c r="I214" i="3" s="1"/>
  <c r="H213" i="3"/>
  <c r="H214" i="3" s="1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211" i="3"/>
  <c r="I213" i="2"/>
  <c r="I214" i="2" s="1"/>
  <c r="J213" i="2"/>
  <c r="J214" i="2" s="1"/>
  <c r="H213" i="2"/>
  <c r="H214" i="2" s="1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211" i="2"/>
  <c r="S10" i="1"/>
  <c r="S11" i="1"/>
  <c r="T70" i="1" s="1"/>
  <c r="C2" i="4"/>
  <c r="C4" i="4"/>
  <c r="C5" i="4"/>
  <c r="Z10" i="4"/>
  <c r="C11" i="4"/>
  <c r="D11" i="4"/>
  <c r="D12" i="4"/>
  <c r="L12" i="4"/>
  <c r="O12" i="4"/>
  <c r="C2" i="3"/>
  <c r="C12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J11" i="2"/>
  <c r="P11" i="2"/>
  <c r="Q184" i="2" s="1"/>
  <c r="R11" i="2"/>
  <c r="R10" i="2" s="1"/>
  <c r="R15" i="2" s="1"/>
  <c r="C12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O11" i="1"/>
  <c r="P192" i="1" s="1"/>
  <c r="Q11" i="1"/>
  <c r="H213" i="1"/>
  <c r="H214" i="1" s="1"/>
  <c r="I213" i="1"/>
  <c r="I214" i="1" s="1"/>
  <c r="J213" i="1"/>
  <c r="J214" i="1" s="1"/>
  <c r="K213" i="1"/>
  <c r="K214" i="1" s="1"/>
  <c r="M11" i="3"/>
  <c r="N11" i="3" s="1"/>
  <c r="K11" i="2"/>
  <c r="L11" i="2" s="1"/>
  <c r="S179" i="3"/>
  <c r="C13" i="13"/>
  <c r="P88" i="1"/>
  <c r="P210" i="1"/>
  <c r="P186" i="1"/>
  <c r="P174" i="1"/>
  <c r="P170" i="1"/>
  <c r="P154" i="1"/>
  <c r="P134" i="1"/>
  <c r="P130" i="1"/>
  <c r="P114" i="1"/>
  <c r="P102" i="1"/>
  <c r="P98" i="1"/>
  <c r="P70" i="1"/>
  <c r="P66" i="1"/>
  <c r="P197" i="1"/>
  <c r="P185" i="1"/>
  <c r="P181" i="1"/>
  <c r="P161" i="1"/>
  <c r="P145" i="1"/>
  <c r="P129" i="1"/>
  <c r="P117" i="1"/>
  <c r="P113" i="1"/>
  <c r="P97" i="1"/>
  <c r="P77" i="1"/>
  <c r="P73" i="1"/>
  <c r="P19" i="1"/>
  <c r="P84" i="1"/>
  <c r="P92" i="1"/>
  <c r="P116" i="1"/>
  <c r="P156" i="1"/>
  <c r="P164" i="1"/>
  <c r="P196" i="1"/>
  <c r="P79" i="1"/>
  <c r="P95" i="1"/>
  <c r="P103" i="1"/>
  <c r="P119" i="1"/>
  <c r="P135" i="1"/>
  <c r="P143" i="1"/>
  <c r="P167" i="1"/>
  <c r="P175" i="1"/>
  <c r="P183" i="1"/>
  <c r="P199" i="1"/>
  <c r="P207" i="1"/>
  <c r="T10" i="3"/>
  <c r="R54" i="1"/>
  <c r="P51" i="1"/>
  <c r="P14" i="1"/>
  <c r="P20" i="1"/>
  <c r="P47" i="1"/>
  <c r="C13" i="3"/>
  <c r="C13" i="2"/>
  <c r="P58" i="1"/>
  <c r="P35" i="1"/>
  <c r="P46" i="1"/>
  <c r="P21" i="1"/>
  <c r="P31" i="1"/>
  <c r="P48" i="1"/>
  <c r="P32" i="1"/>
  <c r="P50" i="1"/>
  <c r="P211" i="1"/>
  <c r="P41" i="1"/>
  <c r="P49" i="1"/>
  <c r="P36" i="1"/>
  <c r="P55" i="1"/>
  <c r="P25" i="1"/>
  <c r="P52" i="1"/>
  <c r="P56" i="1"/>
  <c r="P11" i="1"/>
  <c r="P44" i="1"/>
  <c r="P22" i="1"/>
  <c r="P15" i="1"/>
  <c r="P45" i="1"/>
  <c r="P16" i="1"/>
  <c r="P23" i="1"/>
  <c r="P33" i="1"/>
  <c r="P40" i="1"/>
  <c r="P64" i="1"/>
  <c r="P39" i="1"/>
  <c r="P24" i="1"/>
  <c r="P34" i="1"/>
  <c r="P61" i="1"/>
  <c r="P30" i="1"/>
  <c r="P54" i="1"/>
  <c r="P27" i="1"/>
  <c r="P28" i="1"/>
  <c r="P43" i="1"/>
  <c r="P42" i="1"/>
  <c r="P17" i="1"/>
  <c r="R113" i="1"/>
  <c r="R162" i="1"/>
  <c r="R177" i="1"/>
  <c r="R150" i="1"/>
  <c r="R171" i="1"/>
  <c r="R139" i="1"/>
  <c r="R199" i="1"/>
  <c r="R152" i="1"/>
  <c r="R201" i="1"/>
  <c r="R192" i="1"/>
  <c r="R196" i="1"/>
  <c r="R174" i="1"/>
  <c r="R124" i="1"/>
  <c r="R191" i="1"/>
  <c r="R182" i="1"/>
  <c r="R164" i="1"/>
  <c r="R78" i="1"/>
  <c r="R101" i="1"/>
  <c r="R69" i="1"/>
  <c r="R107" i="1"/>
  <c r="R22" i="1"/>
  <c r="R37" i="1"/>
  <c r="R21" i="1"/>
  <c r="R11" i="1"/>
  <c r="R50" i="1"/>
  <c r="R24" i="1"/>
  <c r="R52" i="1"/>
  <c r="R35" i="1"/>
  <c r="R122" i="1"/>
  <c r="R126" i="1"/>
  <c r="R189" i="1"/>
  <c r="R175" i="1"/>
  <c r="R114" i="1"/>
  <c r="R187" i="1"/>
  <c r="R49" i="1"/>
  <c r="R75" i="1"/>
  <c r="R82" i="1"/>
  <c r="R45" i="1"/>
  <c r="R89" i="1"/>
  <c r="R71" i="1"/>
  <c r="R68" i="1"/>
  <c r="R84" i="1"/>
  <c r="R209" i="1"/>
  <c r="R30" i="1"/>
  <c r="R60" i="1"/>
  <c r="R23" i="1"/>
  <c r="R46" i="1"/>
  <c r="R154" i="1"/>
  <c r="R141" i="1"/>
  <c r="R142" i="1"/>
  <c r="R190" i="1"/>
  <c r="R172" i="1"/>
  <c r="R61" i="1"/>
  <c r="R86" i="1"/>
  <c r="R77" i="1"/>
  <c r="R109" i="1"/>
  <c r="R65" i="1"/>
  <c r="R27" i="1"/>
  <c r="R40" i="1"/>
  <c r="R117" i="1"/>
  <c r="R125" i="1"/>
  <c r="R186" i="1"/>
  <c r="R147" i="1"/>
  <c r="R156" i="1"/>
  <c r="R33" i="1"/>
  <c r="R202" i="1"/>
  <c r="R41" i="1"/>
  <c r="R81" i="1"/>
  <c r="R104" i="1"/>
  <c r="R25" i="1"/>
  <c r="R92" i="1"/>
  <c r="R38" i="1"/>
  <c r="R31" i="1"/>
  <c r="R57" i="1"/>
  <c r="R13" i="1"/>
  <c r="R167" i="1"/>
  <c r="R138" i="1"/>
  <c r="R188" i="1"/>
  <c r="R12" i="1"/>
  <c r="Q213" i="1" s="1"/>
  <c r="Q214" i="1" s="1"/>
  <c r="R72" i="1"/>
  <c r="R79" i="1"/>
  <c r="R70" i="1"/>
  <c r="R131" i="1"/>
  <c r="R178" i="1"/>
  <c r="R145" i="1"/>
  <c r="R170" i="1"/>
  <c r="R59" i="1"/>
  <c r="R87" i="1"/>
  <c r="R74" i="1"/>
  <c r="R136" i="1"/>
  <c r="R20" i="1"/>
  <c r="R36" i="1"/>
  <c r="R99" i="1"/>
  <c r="R97" i="1"/>
  <c r="R203" i="1"/>
  <c r="R118" i="1"/>
  <c r="R185" i="1"/>
  <c r="R135" i="1"/>
  <c r="P83" i="1"/>
  <c r="P147" i="1"/>
  <c r="P176" i="1"/>
  <c r="P128" i="1"/>
  <c r="P144" i="1"/>
  <c r="P99" i="1"/>
  <c r="P72" i="1"/>
  <c r="P136" i="1"/>
  <c r="P200" i="1"/>
  <c r="P107" i="1"/>
  <c r="P171" i="1"/>
  <c r="P26" i="1"/>
  <c r="P198" i="1"/>
  <c r="P158" i="1"/>
  <c r="P150" i="1"/>
  <c r="Q14" i="3"/>
  <c r="U14" i="3" s="1"/>
  <c r="Q18" i="3"/>
  <c r="U18" i="3" s="1"/>
  <c r="Q22" i="3"/>
  <c r="U22" i="3" s="1"/>
  <c r="V22" i="3" s="1"/>
  <c r="Q26" i="3"/>
  <c r="U26" i="3" s="1"/>
  <c r="Q30" i="3"/>
  <c r="U30" i="3" s="1"/>
  <c r="Q34" i="3"/>
  <c r="U34" i="3" s="1"/>
  <c r="V34" i="3" s="1"/>
  <c r="Q38" i="3"/>
  <c r="U38" i="3" s="1"/>
  <c r="Q42" i="3"/>
  <c r="U42" i="3" s="1"/>
  <c r="Q46" i="3"/>
  <c r="Q50" i="3"/>
  <c r="U50" i="3" s="1"/>
  <c r="Q54" i="3"/>
  <c r="U54" i="3" s="1"/>
  <c r="Q58" i="3"/>
  <c r="U58" i="3" s="1"/>
  <c r="V58" i="3" s="1"/>
  <c r="X58" i="3" s="1"/>
  <c r="Q62" i="3"/>
  <c r="U62" i="3" s="1"/>
  <c r="Q66" i="3"/>
  <c r="U66" i="3" s="1"/>
  <c r="Q70" i="3"/>
  <c r="U70" i="3" s="1"/>
  <c r="Q74" i="3"/>
  <c r="Q78" i="3"/>
  <c r="U78" i="3" s="1"/>
  <c r="Q82" i="3"/>
  <c r="U82" i="3" s="1"/>
  <c r="Q86" i="3"/>
  <c r="U86" i="3" s="1"/>
  <c r="Q90" i="3"/>
  <c r="U90" i="3" s="1"/>
  <c r="Q94" i="3"/>
  <c r="Q98" i="3"/>
  <c r="U98" i="3" s="1"/>
  <c r="Q102" i="3"/>
  <c r="U102" i="3" s="1"/>
  <c r="V102" i="3" s="1"/>
  <c r="X102" i="3" s="1"/>
  <c r="Q106" i="3"/>
  <c r="U106" i="3" s="1"/>
  <c r="Q110" i="3"/>
  <c r="Q114" i="3"/>
  <c r="U114" i="3" s="1"/>
  <c r="Q118" i="3"/>
  <c r="U118" i="3" s="1"/>
  <c r="V118" i="3" s="1"/>
  <c r="Q122" i="3"/>
  <c r="U122" i="3" s="1"/>
  <c r="Q126" i="3"/>
  <c r="Q130" i="3"/>
  <c r="U130" i="3" s="1"/>
  <c r="Q134" i="3"/>
  <c r="U134" i="3" s="1"/>
  <c r="Q138" i="3"/>
  <c r="U138" i="3" s="1"/>
  <c r="Q142" i="3"/>
  <c r="Q146" i="3"/>
  <c r="U146" i="3" s="1"/>
  <c r="Q150" i="3"/>
  <c r="U150" i="3" s="1"/>
  <c r="V150" i="3" s="1"/>
  <c r="X150" i="3" s="1"/>
  <c r="Q154" i="3"/>
  <c r="U154" i="3" s="1"/>
  <c r="Q158" i="3"/>
  <c r="Q162" i="3"/>
  <c r="U162" i="3" s="1"/>
  <c r="Q166" i="3"/>
  <c r="U166" i="3" s="1"/>
  <c r="Q170" i="3"/>
  <c r="U170" i="3" s="1"/>
  <c r="Q174" i="3"/>
  <c r="Q178" i="3"/>
  <c r="U178" i="3" s="1"/>
  <c r="Q182" i="3"/>
  <c r="U182" i="3" s="1"/>
  <c r="Q186" i="3"/>
  <c r="U186" i="3" s="1"/>
  <c r="Q190" i="3"/>
  <c r="Q194" i="3"/>
  <c r="U194" i="3" s="1"/>
  <c r="Q198" i="3"/>
  <c r="U198" i="3" s="1"/>
  <c r="Q202" i="3"/>
  <c r="U202" i="3" s="1"/>
  <c r="Q206" i="3"/>
  <c r="Q15" i="3"/>
  <c r="U15" i="3" s="1"/>
  <c r="V15" i="3" s="1"/>
  <c r="Q19" i="3"/>
  <c r="U19" i="3" s="1"/>
  <c r="Q23" i="3"/>
  <c r="U23" i="3" s="1"/>
  <c r="Q27" i="3"/>
  <c r="Q31" i="3"/>
  <c r="U31" i="3" s="1"/>
  <c r="V31" i="3" s="1"/>
  <c r="Q35" i="3"/>
  <c r="U35" i="3" s="1"/>
  <c r="Q39" i="3"/>
  <c r="U39" i="3" s="1"/>
  <c r="V39" i="3" s="1"/>
  <c r="Q43" i="3"/>
  <c r="U43" i="3" s="1"/>
  <c r="Q47" i="3"/>
  <c r="U47" i="3" s="1"/>
  <c r="Q51" i="3"/>
  <c r="U51" i="3" s="1"/>
  <c r="Q55" i="3"/>
  <c r="U55" i="3" s="1"/>
  <c r="V55" i="3" s="1"/>
  <c r="X55" i="3" s="1"/>
  <c r="Q59" i="3"/>
  <c r="U59" i="3" s="1"/>
  <c r="Q63" i="3"/>
  <c r="U63" i="3" s="1"/>
  <c r="Q67" i="3"/>
  <c r="U67" i="3" s="1"/>
  <c r="Q71" i="3"/>
  <c r="U71" i="3" s="1"/>
  <c r="V71" i="3" s="1"/>
  <c r="Q75" i="3"/>
  <c r="U75" i="3" s="1"/>
  <c r="Q79" i="3"/>
  <c r="U79" i="3" s="1"/>
  <c r="Q83" i="3"/>
  <c r="U83" i="3" s="1"/>
  <c r="Q87" i="3"/>
  <c r="U87" i="3" s="1"/>
  <c r="V87" i="3" s="1"/>
  <c r="Q91" i="3"/>
  <c r="U91" i="3" s="1"/>
  <c r="Q95" i="3"/>
  <c r="U95" i="3" s="1"/>
  <c r="Q99" i="3"/>
  <c r="U99" i="3" s="1"/>
  <c r="Q103" i="3"/>
  <c r="U103" i="3" s="1"/>
  <c r="Q107" i="3"/>
  <c r="U107" i="3" s="1"/>
  <c r="Q111" i="3"/>
  <c r="Q115" i="3"/>
  <c r="U115" i="3" s="1"/>
  <c r="V115" i="3" s="1"/>
  <c r="X115" i="3" s="1"/>
  <c r="Q119" i="3"/>
  <c r="U119" i="3" s="1"/>
  <c r="Q123" i="3"/>
  <c r="Q127" i="3"/>
  <c r="U127" i="3" s="1"/>
  <c r="Q131" i="3"/>
  <c r="U131" i="3" s="1"/>
  <c r="Q135" i="3"/>
  <c r="U135" i="3" s="1"/>
  <c r="Q139" i="3"/>
  <c r="U139" i="3" s="1"/>
  <c r="Q143" i="3"/>
  <c r="U143" i="3" s="1"/>
  <c r="Q147" i="3"/>
  <c r="U147" i="3" s="1"/>
  <c r="V147" i="3" s="1"/>
  <c r="X147" i="3" s="1"/>
  <c r="Q151" i="3"/>
  <c r="U151" i="3" s="1"/>
  <c r="Q155" i="3"/>
  <c r="Q159" i="3"/>
  <c r="U159" i="3" s="1"/>
  <c r="Q163" i="3"/>
  <c r="U163" i="3" s="1"/>
  <c r="Q167" i="3"/>
  <c r="Q171" i="3"/>
  <c r="U171" i="3" s="1"/>
  <c r="Q175" i="3"/>
  <c r="U175" i="3" s="1"/>
  <c r="V175" i="3" s="1"/>
  <c r="Q179" i="3"/>
  <c r="U179" i="3" s="1"/>
  <c r="V179" i="3" s="1"/>
  <c r="X179" i="3" s="1"/>
  <c r="Q183" i="3"/>
  <c r="U183" i="3" s="1"/>
  <c r="V183" i="3" s="1"/>
  <c r="X183" i="3" s="1"/>
  <c r="Q187" i="3"/>
  <c r="U187" i="3" s="1"/>
  <c r="V187" i="3" s="1"/>
  <c r="Q191" i="3"/>
  <c r="U191" i="3" s="1"/>
  <c r="Q195" i="3"/>
  <c r="U195" i="3" s="1"/>
  <c r="Q199" i="3"/>
  <c r="U199" i="3" s="1"/>
  <c r="Q203" i="3"/>
  <c r="Q207" i="3"/>
  <c r="U207" i="3" s="1"/>
  <c r="Q211" i="3"/>
  <c r="U211" i="3" s="1"/>
  <c r="V211" i="3" s="1"/>
  <c r="X211" i="3" s="1"/>
  <c r="Q21" i="3"/>
  <c r="U21" i="3" s="1"/>
  <c r="V21" i="3" s="1"/>
  <c r="Q29" i="3"/>
  <c r="U29" i="3" s="1"/>
  <c r="Q37" i="3"/>
  <c r="U37" i="3" s="1"/>
  <c r="Q45" i="3"/>
  <c r="U45" i="3" s="1"/>
  <c r="Q53" i="3"/>
  <c r="U53" i="3" s="1"/>
  <c r="Q61" i="3"/>
  <c r="Q69" i="3"/>
  <c r="U69" i="3" s="1"/>
  <c r="Q77" i="3"/>
  <c r="U77" i="3" s="1"/>
  <c r="Q85" i="3"/>
  <c r="U85" i="3" s="1"/>
  <c r="Q93" i="3"/>
  <c r="U93" i="3" s="1"/>
  <c r="Q101" i="3"/>
  <c r="U101" i="3" s="1"/>
  <c r="V101" i="3" s="1"/>
  <c r="Q109" i="3"/>
  <c r="U109" i="3" s="1"/>
  <c r="Q117" i="3"/>
  <c r="U117" i="3" s="1"/>
  <c r="Q125" i="3"/>
  <c r="U125" i="3" s="1"/>
  <c r="Q133" i="3"/>
  <c r="U133" i="3" s="1"/>
  <c r="Q141" i="3"/>
  <c r="U141" i="3" s="1"/>
  <c r="V141" i="3" s="1"/>
  <c r="X141" i="3" s="1"/>
  <c r="AH141" i="3" s="1"/>
  <c r="Q149" i="3"/>
  <c r="U149" i="3" s="1"/>
  <c r="Q157" i="3"/>
  <c r="U157" i="3" s="1"/>
  <c r="Q165" i="3"/>
  <c r="U165" i="3" s="1"/>
  <c r="Q173" i="3"/>
  <c r="U173" i="3" s="1"/>
  <c r="Q181" i="3"/>
  <c r="U181" i="3" s="1"/>
  <c r="Q189" i="3"/>
  <c r="Q197" i="3"/>
  <c r="U197" i="3" s="1"/>
  <c r="V197" i="3" s="1"/>
  <c r="Q205" i="3"/>
  <c r="Q13" i="3"/>
  <c r="U13" i="3" s="1"/>
  <c r="Q16" i="3"/>
  <c r="U16" i="3" s="1"/>
  <c r="V16" i="3" s="1"/>
  <c r="Q24" i="3"/>
  <c r="U24" i="3" s="1"/>
  <c r="Q32" i="3"/>
  <c r="U32" i="3" s="1"/>
  <c r="Q40" i="3"/>
  <c r="U40" i="3" s="1"/>
  <c r="Q48" i="3"/>
  <c r="U48" i="3" s="1"/>
  <c r="Q56" i="3"/>
  <c r="Q64" i="3"/>
  <c r="U64" i="3" s="1"/>
  <c r="Q72" i="3"/>
  <c r="U72" i="3" s="1"/>
  <c r="Q80" i="3"/>
  <c r="Q88" i="3"/>
  <c r="Q96" i="3"/>
  <c r="U96" i="3" s="1"/>
  <c r="Q104" i="3"/>
  <c r="U104" i="3" s="1"/>
  <c r="Q112" i="3"/>
  <c r="Q120" i="3"/>
  <c r="U120" i="3" s="1"/>
  <c r="Q128" i="3"/>
  <c r="U128" i="3" s="1"/>
  <c r="Q136" i="3"/>
  <c r="U136" i="3" s="1"/>
  <c r="V136" i="3" s="1"/>
  <c r="X136" i="3" s="1"/>
  <c r="AF136" i="3" s="1"/>
  <c r="Q144" i="3"/>
  <c r="Q152" i="3"/>
  <c r="U152" i="3" s="1"/>
  <c r="Q160" i="3"/>
  <c r="U160" i="3" s="1"/>
  <c r="Q168" i="3"/>
  <c r="U168" i="3" s="1"/>
  <c r="Q176" i="3"/>
  <c r="Q184" i="3"/>
  <c r="U184" i="3" s="1"/>
  <c r="Q192" i="3"/>
  <c r="U192" i="3" s="1"/>
  <c r="Q200" i="3"/>
  <c r="U200" i="3" s="1"/>
  <c r="Q208" i="3"/>
  <c r="Q12" i="3"/>
  <c r="U12" i="3" s="1"/>
  <c r="Q28" i="3"/>
  <c r="U28" i="3" s="1"/>
  <c r="V28" i="3" s="1"/>
  <c r="X28" i="3" s="1"/>
  <c r="Q44" i="3"/>
  <c r="U44" i="3" s="1"/>
  <c r="Q60" i="3"/>
  <c r="U60" i="3" s="1"/>
  <c r="Q76" i="3"/>
  <c r="U76" i="3" s="1"/>
  <c r="Q92" i="3"/>
  <c r="U92" i="3" s="1"/>
  <c r="Q108" i="3"/>
  <c r="U108" i="3" s="1"/>
  <c r="V108" i="3" s="1"/>
  <c r="X108" i="3" s="1"/>
  <c r="Q124" i="3"/>
  <c r="Q140" i="3"/>
  <c r="U140" i="3" s="1"/>
  <c r="Q156" i="3"/>
  <c r="U156" i="3" s="1"/>
  <c r="Q172" i="3"/>
  <c r="Q188" i="3"/>
  <c r="Q204" i="3"/>
  <c r="U204" i="3" s="1"/>
  <c r="Q17" i="3"/>
  <c r="U17" i="3" s="1"/>
  <c r="Q33" i="3"/>
  <c r="U33" i="3" s="1"/>
  <c r="V33" i="3" s="1"/>
  <c r="Q49" i="3"/>
  <c r="U49" i="3" s="1"/>
  <c r="Q65" i="3"/>
  <c r="U65" i="3" s="1"/>
  <c r="Q81" i="3"/>
  <c r="U81" i="3" s="1"/>
  <c r="Q97" i="3"/>
  <c r="U97" i="3" s="1"/>
  <c r="Q113" i="3"/>
  <c r="Q129" i="3"/>
  <c r="Q145" i="3"/>
  <c r="U145" i="3" s="1"/>
  <c r="Q161" i="3"/>
  <c r="U161" i="3" s="1"/>
  <c r="Q177" i="3"/>
  <c r="U177" i="3" s="1"/>
  <c r="Q193" i="3"/>
  <c r="U193" i="3" s="1"/>
  <c r="Q209" i="3"/>
  <c r="U209" i="3" s="1"/>
  <c r="Q25" i="3"/>
  <c r="Q57" i="3"/>
  <c r="U57" i="3" s="1"/>
  <c r="Q89" i="3"/>
  <c r="Q121" i="3"/>
  <c r="U121" i="3" s="1"/>
  <c r="Q153" i="3"/>
  <c r="U153" i="3" s="1"/>
  <c r="Q185" i="3"/>
  <c r="U185" i="3" s="1"/>
  <c r="Q36" i="3"/>
  <c r="U36" i="3" s="1"/>
  <c r="Q68" i="3"/>
  <c r="U68" i="3" s="1"/>
  <c r="Q100" i="3"/>
  <c r="Q132" i="3"/>
  <c r="Q164" i="3"/>
  <c r="U164" i="3" s="1"/>
  <c r="Q196" i="3"/>
  <c r="U196" i="3" s="1"/>
  <c r="Q11" i="3"/>
  <c r="Q201" i="3"/>
  <c r="U201" i="3" s="1"/>
  <c r="Q137" i="3"/>
  <c r="U137" i="3" s="1"/>
  <c r="V137" i="3" s="1"/>
  <c r="Q73" i="3"/>
  <c r="U73" i="3" s="1"/>
  <c r="S18" i="3"/>
  <c r="T18" i="3" s="1"/>
  <c r="S146" i="3"/>
  <c r="S135" i="3"/>
  <c r="S84" i="3"/>
  <c r="S80" i="3"/>
  <c r="Q180" i="3"/>
  <c r="U180" i="3" s="1"/>
  <c r="Q116" i="3"/>
  <c r="Q52" i="3"/>
  <c r="U52" i="3" s="1"/>
  <c r="AG129" i="9"/>
  <c r="AG125" i="9"/>
  <c r="J122" i="10" s="1"/>
  <c r="P122" i="10" s="1"/>
  <c r="AG121" i="9"/>
  <c r="J118" i="10" s="1"/>
  <c r="P118" i="10" s="1"/>
  <c r="AG70" i="9"/>
  <c r="AG113" i="9"/>
  <c r="AG119" i="9"/>
  <c r="AG135" i="9"/>
  <c r="AG108" i="9"/>
  <c r="AG46" i="9"/>
  <c r="AG105" i="9"/>
  <c r="J102" i="10" s="1"/>
  <c r="P102" i="10" s="1"/>
  <c r="AG199" i="9"/>
  <c r="AG41" i="9"/>
  <c r="AG151" i="9"/>
  <c r="AG38" i="9"/>
  <c r="J35" i="10" s="1"/>
  <c r="P35" i="10" s="1"/>
  <c r="AG162" i="9"/>
  <c r="AG49" i="9"/>
  <c r="AG14" i="9"/>
  <c r="J11" i="10" s="1"/>
  <c r="P11" i="10" s="1"/>
  <c r="AG131" i="9"/>
  <c r="AG123" i="9"/>
  <c r="AG22" i="9"/>
  <c r="J19" i="10" s="1"/>
  <c r="P19" i="10" s="1"/>
  <c r="AG211" i="9"/>
  <c r="AG150" i="9"/>
  <c r="AG148" i="9"/>
  <c r="AG97" i="9"/>
  <c r="AG140" i="9"/>
  <c r="AG81" i="9"/>
  <c r="AH81" i="9" s="1"/>
  <c r="AG156" i="9"/>
  <c r="AG50" i="9"/>
  <c r="AG100" i="9"/>
  <c r="AG66" i="9"/>
  <c r="J63" i="10" s="1"/>
  <c r="P63" i="10" s="1"/>
  <c r="AG89" i="9"/>
  <c r="AH89" i="9" s="1"/>
  <c r="AG207" i="9"/>
  <c r="AG195" i="9"/>
  <c r="AG139" i="9"/>
  <c r="AG127" i="9"/>
  <c r="J124" i="10" s="1"/>
  <c r="P124" i="10" s="1"/>
  <c r="AG146" i="9"/>
  <c r="AG130" i="9"/>
  <c r="AG93" i="9"/>
  <c r="J90" i="10" s="1"/>
  <c r="P90" i="10" s="1"/>
  <c r="AG84" i="9"/>
  <c r="AG82" i="9"/>
  <c r="AG77" i="9"/>
  <c r="J74" i="10" s="1"/>
  <c r="P74" i="10" s="1"/>
  <c r="AG203" i="9"/>
  <c r="J200" i="10" s="1"/>
  <c r="P200" i="10" s="1"/>
  <c r="AG20" i="9"/>
  <c r="AH20" i="9" s="1"/>
  <c r="AG55" i="9"/>
  <c r="AG138" i="9"/>
  <c r="AG101" i="9"/>
  <c r="AG85" i="9"/>
  <c r="J82" i="10" s="1"/>
  <c r="P82" i="10" s="1"/>
  <c r="AG76" i="9"/>
  <c r="AG74" i="9"/>
  <c r="AG197" i="9"/>
  <c r="J194" i="10" s="1"/>
  <c r="P194" i="10" s="1"/>
  <c r="AG193" i="9"/>
  <c r="J190" i="10" s="1"/>
  <c r="P190" i="10" s="1"/>
  <c r="AG30" i="9"/>
  <c r="AG166" i="9"/>
  <c r="J163" i="10" s="1"/>
  <c r="P163" i="10" s="1"/>
  <c r="AG134" i="9"/>
  <c r="AG201" i="9"/>
  <c r="AG142" i="9"/>
  <c r="AG54" i="9"/>
  <c r="J51" i="10" s="1"/>
  <c r="P51" i="10" s="1"/>
  <c r="AG153" i="9"/>
  <c r="AM153" i="9" s="1"/>
  <c r="V86" i="3"/>
  <c r="X86" i="3" s="1"/>
  <c r="V130" i="3"/>
  <c r="V51" i="3"/>
  <c r="X51" i="3" s="1"/>
  <c r="V139" i="3"/>
  <c r="X139" i="3" s="1"/>
  <c r="V14" i="3"/>
  <c r="V49" i="3"/>
  <c r="V127" i="3"/>
  <c r="V99" i="3"/>
  <c r="V59" i="3"/>
  <c r="X59" i="3" s="1"/>
  <c r="AF59" i="3" s="1"/>
  <c r="V93" i="3"/>
  <c r="V159" i="3"/>
  <c r="V107" i="3"/>
  <c r="V125" i="3"/>
  <c r="V135" i="3"/>
  <c r="V62" i="3"/>
  <c r="AG31" i="9"/>
  <c r="AN121" i="9"/>
  <c r="AL125" i="9"/>
  <c r="U124" i="3"/>
  <c r="U172" i="3"/>
  <c r="U188" i="3"/>
  <c r="U80" i="3"/>
  <c r="U112" i="3"/>
  <c r="U144" i="3"/>
  <c r="U176" i="3"/>
  <c r="U208" i="3"/>
  <c r="U88" i="3"/>
  <c r="U100" i="3"/>
  <c r="V100" i="3" s="1"/>
  <c r="X100" i="3" s="1"/>
  <c r="U116" i="3"/>
  <c r="U27" i="3"/>
  <c r="U46" i="3"/>
  <c r="U61" i="3"/>
  <c r="U56" i="3"/>
  <c r="U203" i="3"/>
  <c r="U167" i="3"/>
  <c r="V167" i="3" s="1"/>
  <c r="U155" i="3"/>
  <c r="U123" i="3"/>
  <c r="U111" i="3"/>
  <c r="U206" i="3"/>
  <c r="U190" i="3"/>
  <c r="U174" i="3"/>
  <c r="U158" i="3"/>
  <c r="U142" i="3"/>
  <c r="V142" i="3" s="1"/>
  <c r="X142" i="3" s="1"/>
  <c r="U126" i="3"/>
  <c r="V126" i="3" s="1"/>
  <c r="X126" i="3" s="1"/>
  <c r="U110" i="3"/>
  <c r="U94" i="3"/>
  <c r="U74" i="3"/>
  <c r="U205" i="3"/>
  <c r="U189" i="3"/>
  <c r="U129" i="3"/>
  <c r="U113" i="3"/>
  <c r="U89" i="3"/>
  <c r="U132" i="3"/>
  <c r="V121" i="3"/>
  <c r="V109" i="3"/>
  <c r="V195" i="3"/>
  <c r="AN125" i="9"/>
  <c r="V191" i="3"/>
  <c r="V178" i="3"/>
  <c r="V114" i="3"/>
  <c r="V166" i="3"/>
  <c r="X166" i="3" s="1"/>
  <c r="V54" i="3"/>
  <c r="X54" i="3" s="1"/>
  <c r="AD54" i="3" s="1"/>
  <c r="V65" i="3"/>
  <c r="AK119" i="9"/>
  <c r="AM125" i="9"/>
  <c r="V185" i="3"/>
  <c r="V78" i="3"/>
  <c r="X78" i="3" s="1"/>
  <c r="V198" i="3"/>
  <c r="X198" i="3" s="1"/>
  <c r="V182" i="3"/>
  <c r="X182" i="3" s="1"/>
  <c r="AG182" i="3" s="1"/>
  <c r="V38" i="3"/>
  <c r="AP125" i="9"/>
  <c r="AO125" i="9"/>
  <c r="V207" i="3"/>
  <c r="V194" i="3"/>
  <c r="X194" i="3" s="1"/>
  <c r="Y194" i="3" s="1"/>
  <c r="V162" i="3"/>
  <c r="X162" i="3" s="1"/>
  <c r="AG162" i="3" s="1"/>
  <c r="V66" i="3"/>
  <c r="AK125" i="9"/>
  <c r="V47" i="3"/>
  <c r="X47" i="3" s="1"/>
  <c r="AF47" i="3" s="1"/>
  <c r="V209" i="3"/>
  <c r="V63" i="3"/>
  <c r="X63" i="3"/>
  <c r="AD63" i="3" s="1"/>
  <c r="V170" i="3"/>
  <c r="AM119" i="9"/>
  <c r="AK70" i="9"/>
  <c r="AK195" i="9"/>
  <c r="AQ135" i="9"/>
  <c r="AL119" i="9"/>
  <c r="AQ119" i="9"/>
  <c r="AH119" i="9"/>
  <c r="AN119" i="9"/>
  <c r="AP119" i="9"/>
  <c r="AM211" i="9"/>
  <c r="AN14" i="9"/>
  <c r="AN38" i="9"/>
  <c r="AM53" i="9"/>
  <c r="AQ131" i="9"/>
  <c r="AQ53" i="9"/>
  <c r="AN49" i="9"/>
  <c r="AH38" i="9"/>
  <c r="AN41" i="9"/>
  <c r="AK49" i="9"/>
  <c r="AQ123" i="9"/>
  <c r="AK38" i="9"/>
  <c r="AQ50" i="9"/>
  <c r="AQ38" i="9"/>
  <c r="AL46" i="9"/>
  <c r="AQ161" i="9"/>
  <c r="AL14" i="9"/>
  <c r="AQ97" i="9"/>
  <c r="AH14" i="9"/>
  <c r="AM50" i="9"/>
  <c r="AL195" i="9"/>
  <c r="AM14" i="9"/>
  <c r="AH97" i="9"/>
  <c r="AH211" i="9"/>
  <c r="AP41" i="9"/>
  <c r="AK97" i="9"/>
  <c r="AO211" i="9"/>
  <c r="AM41" i="9"/>
  <c r="AH150" i="9"/>
  <c r="AQ22" i="9"/>
  <c r="AH22" i="9"/>
  <c r="AP22" i="9"/>
  <c r="AL22" i="9"/>
  <c r="AO22" i="9"/>
  <c r="AK22" i="9"/>
  <c r="AN22" i="9"/>
  <c r="AM22" i="9"/>
  <c r="AL61" i="9"/>
  <c r="AK61" i="9"/>
  <c r="AP49" i="9"/>
  <c r="AQ49" i="9"/>
  <c r="AM49" i="9"/>
  <c r="AO49" i="9"/>
  <c r="AK14" i="9"/>
  <c r="AP14" i="9"/>
  <c r="AO14" i="9"/>
  <c r="AQ14" i="9"/>
  <c r="AL211" i="9"/>
  <c r="AK211" i="9"/>
  <c r="AN211" i="9"/>
  <c r="AM131" i="9"/>
  <c r="AL131" i="9"/>
  <c r="AL49" i="9"/>
  <c r="AQ51" i="9"/>
  <c r="AP211" i="9"/>
  <c r="AO38" i="9"/>
  <c r="AM38" i="9"/>
  <c r="AP38" i="9"/>
  <c r="AL38" i="9"/>
  <c r="AL89" i="9"/>
  <c r="AN50" i="9"/>
  <c r="AP50" i="9"/>
  <c r="AK50" i="9"/>
  <c r="AQ140" i="9"/>
  <c r="AO195" i="9"/>
  <c r="AP195" i="9"/>
  <c r="AH50" i="9"/>
  <c r="AO50" i="9"/>
  <c r="AP127" i="9"/>
  <c r="AN127" i="9"/>
  <c r="AL127" i="9"/>
  <c r="AK127" i="9"/>
  <c r="AQ127" i="9"/>
  <c r="AO127" i="9"/>
  <c r="AH127" i="9"/>
  <c r="AM127" i="9"/>
  <c r="AN195" i="9"/>
  <c r="AQ195" i="9"/>
  <c r="AH195" i="9"/>
  <c r="AQ139" i="9"/>
  <c r="AL139" i="9"/>
  <c r="AO139" i="9"/>
  <c r="AM100" i="9"/>
  <c r="AP57" i="9"/>
  <c r="AK57" i="9"/>
  <c r="AQ57" i="9"/>
  <c r="AM57" i="9"/>
  <c r="AH57" i="9"/>
  <c r="AN57" i="9"/>
  <c r="AO57" i="9"/>
  <c r="AL57" i="9"/>
  <c r="AM142" i="9"/>
  <c r="AH142" i="9"/>
  <c r="AH197" i="9"/>
  <c r="AO197" i="9"/>
  <c r="AM197" i="9"/>
  <c r="AP197" i="9"/>
  <c r="AL197" i="9"/>
  <c r="AK197" i="9"/>
  <c r="AN197" i="9"/>
  <c r="AQ197" i="9"/>
  <c r="AK54" i="9"/>
  <c r="AH54" i="9"/>
  <c r="AP98" i="9"/>
  <c r="AM138" i="9"/>
  <c r="AM52" i="9"/>
  <c r="AP77" i="9"/>
  <c r="AK77" i="9"/>
  <c r="AH77" i="9"/>
  <c r="AM77" i="9"/>
  <c r="AO77" i="9"/>
  <c r="AQ77" i="9"/>
  <c r="AN77" i="9"/>
  <c r="AL77" i="9"/>
  <c r="AP23" i="9"/>
  <c r="AP142" i="9"/>
  <c r="AO142" i="9"/>
  <c r="AP145" i="9"/>
  <c r="AM145" i="9"/>
  <c r="AQ166" i="9"/>
  <c r="AM166" i="9"/>
  <c r="AL166" i="9"/>
  <c r="AH166" i="9"/>
  <c r="AP166" i="9"/>
  <c r="AO166" i="9"/>
  <c r="AK166" i="9"/>
  <c r="AN166" i="9"/>
  <c r="AQ93" i="9"/>
  <c r="AM93" i="9"/>
  <c r="AO93" i="9"/>
  <c r="AL93" i="9"/>
  <c r="AK93" i="9"/>
  <c r="AH93" i="9"/>
  <c r="AN93" i="9"/>
  <c r="AP93" i="9"/>
  <c r="AN142" i="9"/>
  <c r="AQ96" i="9"/>
  <c r="AM193" i="9"/>
  <c r="AN193" i="9"/>
  <c r="AN76" i="9"/>
  <c r="AK76" i="9"/>
  <c r="AQ142" i="9"/>
  <c r="AK142" i="9"/>
  <c r="AL96" i="9"/>
  <c r="AN137" i="9"/>
  <c r="AM137" i="9"/>
  <c r="AP134" i="9"/>
  <c r="AM134" i="9"/>
  <c r="AO85" i="9"/>
  <c r="AK85" i="9"/>
  <c r="AL130" i="9"/>
  <c r="AH146" i="9"/>
  <c r="AB150" i="3"/>
  <c r="AG102" i="3"/>
  <c r="AD59" i="3"/>
  <c r="Y59" i="3"/>
  <c r="AC59" i="3"/>
  <c r="AH59" i="3"/>
  <c r="AE211" i="3"/>
  <c r="Y51" i="3"/>
  <c r="AC51" i="3"/>
  <c r="AH51" i="3"/>
  <c r="AG51" i="3"/>
  <c r="AB51" i="3"/>
  <c r="AD51" i="3"/>
  <c r="AE51" i="3"/>
  <c r="AF51" i="3"/>
  <c r="V113" i="3"/>
  <c r="X113" i="3" s="1"/>
  <c r="V110" i="3"/>
  <c r="X110" i="3" s="1"/>
  <c r="AB110" i="3" s="1"/>
  <c r="V95" i="3"/>
  <c r="V155" i="3"/>
  <c r="U25" i="3"/>
  <c r="V25" i="3" s="1"/>
  <c r="V208" i="3"/>
  <c r="X208" i="3" s="1"/>
  <c r="V80" i="3"/>
  <c r="X80" i="3" s="1"/>
  <c r="Y80" i="3" s="1"/>
  <c r="AD179" i="3"/>
  <c r="V165" i="3"/>
  <c r="V94" i="3"/>
  <c r="X94" i="3" s="1"/>
  <c r="V158" i="3"/>
  <c r="X158" i="3" s="1"/>
  <c r="V83" i="3"/>
  <c r="V143" i="3"/>
  <c r="V203" i="3"/>
  <c r="V37" i="3"/>
  <c r="V116" i="3"/>
  <c r="X116" i="3" s="1"/>
  <c r="AF116" i="3" s="1"/>
  <c r="V200" i="3"/>
  <c r="X200" i="3" s="1"/>
  <c r="V72" i="3"/>
  <c r="X72" i="3" s="1"/>
  <c r="V160" i="3"/>
  <c r="X160" i="3" s="1"/>
  <c r="AE160" i="3" s="1"/>
  <c r="V96" i="3"/>
  <c r="X96" i="3" s="1"/>
  <c r="AG96" i="3" s="1"/>
  <c r="V172" i="3"/>
  <c r="X172" i="3" s="1"/>
  <c r="V69" i="3"/>
  <c r="V189" i="3"/>
  <c r="V174" i="3"/>
  <c r="X174" i="3" s="1"/>
  <c r="V196" i="3"/>
  <c r="X196" i="3" s="1"/>
  <c r="AF196" i="3" s="1"/>
  <c r="V184" i="3"/>
  <c r="X184" i="3" s="1"/>
  <c r="V120" i="3"/>
  <c r="X120" i="3" s="1"/>
  <c r="AE120" i="3" s="1"/>
  <c r="V144" i="3"/>
  <c r="X144" i="3" s="1"/>
  <c r="AF144" i="3" s="1"/>
  <c r="V156" i="3"/>
  <c r="X156" i="3" s="1"/>
  <c r="V92" i="3"/>
  <c r="X92" i="3"/>
  <c r="AB92" i="3" s="1"/>
  <c r="V132" i="3"/>
  <c r="X132" i="3" s="1"/>
  <c r="AF132" i="3" s="1"/>
  <c r="V129" i="3"/>
  <c r="V205" i="3"/>
  <c r="X205" i="3" s="1"/>
  <c r="V190" i="3"/>
  <c r="X190" i="3" s="1"/>
  <c r="V111" i="3"/>
  <c r="V56" i="3"/>
  <c r="X56" i="3" s="1"/>
  <c r="AC56" i="3" s="1"/>
  <c r="V46" i="3"/>
  <c r="X46" i="3" s="1"/>
  <c r="V68" i="3"/>
  <c r="X68" i="3" s="1"/>
  <c r="V164" i="3"/>
  <c r="X164" i="3" s="1"/>
  <c r="V168" i="3"/>
  <c r="X168" i="3" s="1"/>
  <c r="V104" i="3"/>
  <c r="X104" i="3" s="1"/>
  <c r="AB104" i="3" s="1"/>
  <c r="V192" i="3"/>
  <c r="X192" i="3" s="1"/>
  <c r="AB192" i="3" s="1"/>
  <c r="V128" i="3"/>
  <c r="X128" i="3" s="1"/>
  <c r="AD128" i="3" s="1"/>
  <c r="V204" i="3"/>
  <c r="X204" i="3" s="1"/>
  <c r="V140" i="3"/>
  <c r="X140" i="3" s="1"/>
  <c r="V76" i="3"/>
  <c r="X76" i="3" s="1"/>
  <c r="AG76" i="3" s="1"/>
  <c r="V89" i="3"/>
  <c r="V153" i="3"/>
  <c r="X153" i="3" s="1"/>
  <c r="V74" i="3"/>
  <c r="X74" i="3" s="1"/>
  <c r="V206" i="3"/>
  <c r="X206" i="3" s="1"/>
  <c r="AB206" i="3" s="1"/>
  <c r="V123" i="3"/>
  <c r="V61" i="3"/>
  <c r="V27" i="3"/>
  <c r="V180" i="3"/>
  <c r="X180" i="3" s="1"/>
  <c r="AB180" i="3" s="1"/>
  <c r="V152" i="3"/>
  <c r="X152" i="3" s="1"/>
  <c r="V88" i="3"/>
  <c r="V176" i="3"/>
  <c r="X176" i="3" s="1"/>
  <c r="AG176" i="3" s="1"/>
  <c r="V112" i="3"/>
  <c r="X112" i="3" s="1"/>
  <c r="V188" i="3"/>
  <c r="X188" i="3" s="1"/>
  <c r="Y188" i="3" s="1"/>
  <c r="V124" i="3"/>
  <c r="X124" i="3" s="1"/>
  <c r="AB124" i="3" s="1"/>
  <c r="AB47" i="3"/>
  <c r="AH63" i="3"/>
  <c r="AD198" i="3"/>
  <c r="AH198" i="3"/>
  <c r="Y198" i="3"/>
  <c r="AB198" i="3"/>
  <c r="AG198" i="3"/>
  <c r="AF198" i="3"/>
  <c r="AC198" i="3"/>
  <c r="AE198" i="3"/>
  <c r="AC63" i="3"/>
  <c r="AF162" i="3"/>
  <c r="Y142" i="3"/>
  <c r="AC142" i="3"/>
  <c r="AF76" i="3"/>
  <c r="AE76" i="3"/>
  <c r="AC196" i="3"/>
  <c r="AB128" i="3"/>
  <c r="AG128" i="3"/>
  <c r="AC104" i="3"/>
  <c r="AD104" i="3"/>
  <c r="Y190" i="3"/>
  <c r="Y132" i="3"/>
  <c r="AC132" i="3"/>
  <c r="AG116" i="3"/>
  <c r="AB80" i="3"/>
  <c r="AG80" i="3"/>
  <c r="AE80" i="3"/>
  <c r="AH80" i="3"/>
  <c r="AH176" i="3"/>
  <c r="Y176" i="3"/>
  <c r="AH180" i="3"/>
  <c r="AD180" i="3"/>
  <c r="AF180" i="3"/>
  <c r="Y180" i="3"/>
  <c r="AE180" i="3"/>
  <c r="AC180" i="3"/>
  <c r="AF153" i="3"/>
  <c r="AB156" i="3"/>
  <c r="AD156" i="3"/>
  <c r="AE156" i="3"/>
  <c r="Y156" i="3"/>
  <c r="AG156" i="3"/>
  <c r="AF156" i="3"/>
  <c r="AH156" i="3"/>
  <c r="AC156" i="3"/>
  <c r="AH164" i="3"/>
  <c r="AH46" i="3"/>
  <c r="AD46" i="3"/>
  <c r="AG46" i="3"/>
  <c r="AC46" i="3"/>
  <c r="AF46" i="3"/>
  <c r="AE46" i="3"/>
  <c r="AB46" i="3"/>
  <c r="Y46" i="3"/>
  <c r="AF72" i="3"/>
  <c r="AG200" i="3"/>
  <c r="AE94" i="3"/>
  <c r="Y184" i="3"/>
  <c r="AG184" i="3"/>
  <c r="AH110" i="3"/>
  <c r="AG110" i="3"/>
  <c r="AE152" i="3"/>
  <c r="AF152" i="3"/>
  <c r="AH152" i="3"/>
  <c r="AG152" i="3"/>
  <c r="Y152" i="3"/>
  <c r="AD152" i="3"/>
  <c r="AC152" i="3"/>
  <c r="AB152" i="3"/>
  <c r="Y120" i="3"/>
  <c r="AF158" i="3"/>
  <c r="AH158" i="3"/>
  <c r="AB158" i="3"/>
  <c r="AG158" i="3"/>
  <c r="AC158" i="3"/>
  <c r="AD158" i="3"/>
  <c r="AE158" i="3"/>
  <c r="Y158" i="3"/>
  <c r="AL81" i="9" l="1"/>
  <c r="AN20" i="9"/>
  <c r="AH125" i="9"/>
  <c r="AQ125" i="9"/>
  <c r="AK89" i="9"/>
  <c r="AN203" i="9"/>
  <c r="AO47" i="9"/>
  <c r="AN81" i="9"/>
  <c r="AQ105" i="9"/>
  <c r="AO81" i="9"/>
  <c r="AL203" i="9"/>
  <c r="AO203" i="9"/>
  <c r="AH203" i="9"/>
  <c r="AK81" i="9"/>
  <c r="AM203" i="9"/>
  <c r="AP203" i="9"/>
  <c r="AK203" i="9"/>
  <c r="AK98" i="9"/>
  <c r="AH98" i="9"/>
  <c r="AQ81" i="9"/>
  <c r="AQ203" i="9"/>
  <c r="AM81" i="9"/>
  <c r="AQ75" i="9"/>
  <c r="J72" i="10"/>
  <c r="P72" i="10" s="1"/>
  <c r="AQ76" i="9"/>
  <c r="J73" i="10"/>
  <c r="P73" i="10" s="1"/>
  <c r="AL207" i="9"/>
  <c r="J204" i="10"/>
  <c r="P204" i="10" s="1"/>
  <c r="AH49" i="9"/>
  <c r="J46" i="10"/>
  <c r="P46" i="10" s="1"/>
  <c r="AO157" i="9"/>
  <c r="J154" i="10"/>
  <c r="P154" i="10" s="1"/>
  <c r="AH126" i="9"/>
  <c r="J123" i="10"/>
  <c r="P123" i="10" s="1"/>
  <c r="AM89" i="9"/>
  <c r="J86" i="10"/>
  <c r="P86" i="10" s="1"/>
  <c r="AM162" i="9"/>
  <c r="J159" i="10"/>
  <c r="P159" i="10" s="1"/>
  <c r="AL24" i="9"/>
  <c r="J21" i="10"/>
  <c r="P21" i="10" s="1"/>
  <c r="AK40" i="9"/>
  <c r="J37" i="10"/>
  <c r="P37" i="10" s="1"/>
  <c r="AQ149" i="9"/>
  <c r="J146" i="10"/>
  <c r="P146" i="10" s="1"/>
  <c r="AL141" i="9"/>
  <c r="J138" i="10"/>
  <c r="P138" i="10" s="1"/>
  <c r="AK133" i="9"/>
  <c r="J130" i="10"/>
  <c r="P130" i="10" s="1"/>
  <c r="AM101" i="9"/>
  <c r="J98" i="10"/>
  <c r="P98" i="10" s="1"/>
  <c r="AO138" i="9"/>
  <c r="J135" i="10"/>
  <c r="P135" i="10" s="1"/>
  <c r="AP100" i="9"/>
  <c r="J97" i="10"/>
  <c r="P97" i="10" s="1"/>
  <c r="AP151" i="9"/>
  <c r="J148" i="10"/>
  <c r="P148" i="10" s="1"/>
  <c r="AM55" i="9"/>
  <c r="J52" i="10"/>
  <c r="P52" i="10" s="1"/>
  <c r="AL50" i="9"/>
  <c r="J47" i="10"/>
  <c r="P47" i="10" s="1"/>
  <c r="AQ41" i="9"/>
  <c r="J38" i="10"/>
  <c r="P38" i="10" s="1"/>
  <c r="AM59" i="9"/>
  <c r="J56" i="10"/>
  <c r="P56" i="10" s="1"/>
  <c r="AQ187" i="9"/>
  <c r="J184" i="10"/>
  <c r="P184" i="10" s="1"/>
  <c r="AH171" i="9"/>
  <c r="J168" i="10"/>
  <c r="P168" i="10" s="1"/>
  <c r="AH163" i="9"/>
  <c r="J160" i="10"/>
  <c r="P160" i="10" s="1"/>
  <c r="AQ155" i="9"/>
  <c r="J152" i="10"/>
  <c r="P152" i="10" s="1"/>
  <c r="AQ124" i="9"/>
  <c r="J121" i="10"/>
  <c r="P121" i="10" s="1"/>
  <c r="AQ116" i="9"/>
  <c r="J113" i="10"/>
  <c r="P113" i="10" s="1"/>
  <c r="AH69" i="9"/>
  <c r="J66" i="10"/>
  <c r="P66" i="10" s="1"/>
  <c r="AM198" i="9"/>
  <c r="J195" i="10"/>
  <c r="P195" i="10" s="1"/>
  <c r="AP20" i="9"/>
  <c r="J17" i="10"/>
  <c r="P17" i="10" s="1"/>
  <c r="AO156" i="9"/>
  <c r="J153" i="10"/>
  <c r="P153" i="10" s="1"/>
  <c r="AM199" i="9"/>
  <c r="J196" i="10"/>
  <c r="P196" i="10" s="1"/>
  <c r="AP31" i="9"/>
  <c r="J28" i="10"/>
  <c r="P28" i="10" s="1"/>
  <c r="AK153" i="9"/>
  <c r="J150" i="10"/>
  <c r="P150" i="10" s="1"/>
  <c r="AP81" i="9"/>
  <c r="J78" i="10"/>
  <c r="P78" i="10" s="1"/>
  <c r="AK140" i="9"/>
  <c r="J137" i="10"/>
  <c r="P137" i="10" s="1"/>
  <c r="AM46" i="9"/>
  <c r="J43" i="10"/>
  <c r="P43" i="10" s="1"/>
  <c r="AL142" i="9"/>
  <c r="J139" i="10"/>
  <c r="P139" i="10" s="1"/>
  <c r="AQ82" i="9"/>
  <c r="J79" i="10"/>
  <c r="P79" i="10" s="1"/>
  <c r="AN97" i="9"/>
  <c r="J94" i="10"/>
  <c r="P94" i="10" s="1"/>
  <c r="AK108" i="9"/>
  <c r="J105" i="10"/>
  <c r="P105" i="10" s="1"/>
  <c r="AL122" i="9"/>
  <c r="J119" i="10"/>
  <c r="P119" i="10" s="1"/>
  <c r="AP201" i="9"/>
  <c r="J198" i="10"/>
  <c r="P198" i="10" s="1"/>
  <c r="AN84" i="9"/>
  <c r="J81" i="10"/>
  <c r="P81" i="10" s="1"/>
  <c r="AN148" i="9"/>
  <c r="J145" i="10"/>
  <c r="P145" i="10" s="1"/>
  <c r="AL135" i="9"/>
  <c r="J132" i="10"/>
  <c r="P132" i="10" s="1"/>
  <c r="AK134" i="9"/>
  <c r="J131" i="10"/>
  <c r="P131" i="10" s="1"/>
  <c r="AM150" i="9"/>
  <c r="J147" i="10"/>
  <c r="P147" i="10" s="1"/>
  <c r="AO119" i="9"/>
  <c r="J116" i="10"/>
  <c r="P116" i="10" s="1"/>
  <c r="AM64" i="9"/>
  <c r="J61" i="10"/>
  <c r="P61" i="10" s="1"/>
  <c r="AP130" i="9"/>
  <c r="J127" i="10"/>
  <c r="P127" i="10" s="1"/>
  <c r="AQ211" i="9"/>
  <c r="J208" i="10"/>
  <c r="P208" i="10" s="1"/>
  <c r="AM113" i="9"/>
  <c r="J110" i="10"/>
  <c r="P110" i="10" s="1"/>
  <c r="AH61" i="9"/>
  <c r="J58" i="10"/>
  <c r="P58" i="10" s="1"/>
  <c r="AH30" i="9"/>
  <c r="J27" i="10"/>
  <c r="P27" i="10" s="1"/>
  <c r="AO146" i="9"/>
  <c r="J143" i="10"/>
  <c r="P143" i="10" s="1"/>
  <c r="AH70" i="9"/>
  <c r="J67" i="10"/>
  <c r="P67" i="10" s="1"/>
  <c r="AK191" i="9"/>
  <c r="J188" i="10"/>
  <c r="P188" i="10" s="1"/>
  <c r="AH183" i="9"/>
  <c r="J180" i="10"/>
  <c r="P180" i="10" s="1"/>
  <c r="AN175" i="9"/>
  <c r="J172" i="10"/>
  <c r="P172" i="10" s="1"/>
  <c r="AK159" i="9"/>
  <c r="J156" i="10"/>
  <c r="P156" i="10" s="1"/>
  <c r="AH112" i="9"/>
  <c r="J109" i="10"/>
  <c r="P109" i="10" s="1"/>
  <c r="AM73" i="9"/>
  <c r="J70" i="10"/>
  <c r="P70" i="10" s="1"/>
  <c r="AO210" i="9"/>
  <c r="J207" i="10"/>
  <c r="P207" i="10" s="1"/>
  <c r="AQ202" i="9"/>
  <c r="J199" i="10"/>
  <c r="P199" i="10" s="1"/>
  <c r="AH123" i="9"/>
  <c r="J120" i="10"/>
  <c r="P120" i="10" s="1"/>
  <c r="AP88" i="9"/>
  <c r="J85" i="10"/>
  <c r="P85" i="10" s="1"/>
  <c r="AH139" i="9"/>
  <c r="J136" i="10"/>
  <c r="P136" i="10" s="1"/>
  <c r="AO131" i="9"/>
  <c r="J128" i="10"/>
  <c r="P128" i="10" s="1"/>
  <c r="AP74" i="9"/>
  <c r="J71" i="10"/>
  <c r="P71" i="10" s="1"/>
  <c r="AM195" i="9"/>
  <c r="J192" i="10"/>
  <c r="P192" i="10" s="1"/>
  <c r="AM129" i="9"/>
  <c r="J126" i="10"/>
  <c r="P126" i="10" s="1"/>
  <c r="Q115" i="2"/>
  <c r="Q132" i="2"/>
  <c r="Q14" i="2"/>
  <c r="AF126" i="3"/>
  <c r="AB126" i="3"/>
  <c r="AC126" i="3"/>
  <c r="AE126" i="3"/>
  <c r="AH126" i="3"/>
  <c r="Y126" i="3"/>
  <c r="AD126" i="3"/>
  <c r="AG126" i="3"/>
  <c r="AK56" i="9"/>
  <c r="AL56" i="9"/>
  <c r="AF58" i="3"/>
  <c r="AD58" i="3"/>
  <c r="AB58" i="3"/>
  <c r="AC55" i="3"/>
  <c r="AD55" i="3"/>
  <c r="AF55" i="3"/>
  <c r="AG55" i="3"/>
  <c r="AE55" i="3"/>
  <c r="AH55" i="3"/>
  <c r="AB55" i="3"/>
  <c r="Y55" i="3"/>
  <c r="AK199" i="9"/>
  <c r="AQ199" i="9"/>
  <c r="Q51" i="2"/>
  <c r="Q164" i="2"/>
  <c r="Q30" i="2"/>
  <c r="Q120" i="2"/>
  <c r="O72" i="2"/>
  <c r="AH96" i="3"/>
  <c r="AK46" i="9"/>
  <c r="Q179" i="2"/>
  <c r="Q100" i="2"/>
  <c r="Q197" i="2"/>
  <c r="AL84" i="9"/>
  <c r="Q68" i="2"/>
  <c r="Q181" i="2"/>
  <c r="AO199" i="9"/>
  <c r="Q36" i="2"/>
  <c r="Q165" i="2"/>
  <c r="Y96" i="3"/>
  <c r="AF96" i="3"/>
  <c r="AG180" i="3"/>
  <c r="AH132" i="3"/>
  <c r="AL199" i="9"/>
  <c r="Q206" i="2"/>
  <c r="Q145" i="2"/>
  <c r="AC96" i="3"/>
  <c r="AE132" i="3"/>
  <c r="AP40" i="9"/>
  <c r="Q190" i="2"/>
  <c r="Q121" i="2"/>
  <c r="AB96" i="3"/>
  <c r="AL40" i="9"/>
  <c r="Q174" i="2"/>
  <c r="Q101" i="2"/>
  <c r="AD96" i="3"/>
  <c r="Q11" i="2"/>
  <c r="Q158" i="2"/>
  <c r="Q81" i="2"/>
  <c r="X25" i="3"/>
  <c r="AH25" i="3" s="1"/>
  <c r="AE96" i="3"/>
  <c r="Q183" i="2"/>
  <c r="Q142" i="2"/>
  <c r="Q57" i="2"/>
  <c r="Q151" i="2"/>
  <c r="Q126" i="2"/>
  <c r="Q37" i="2"/>
  <c r="P123" i="1"/>
  <c r="Q119" i="2"/>
  <c r="Q110" i="2"/>
  <c r="Q17" i="2"/>
  <c r="P75" i="1"/>
  <c r="AO133" i="9"/>
  <c r="AH199" i="9"/>
  <c r="AL97" i="9"/>
  <c r="Q87" i="2"/>
  <c r="Q94" i="2"/>
  <c r="O203" i="2"/>
  <c r="U19" i="4"/>
  <c r="AP199" i="9"/>
  <c r="Q55" i="2"/>
  <c r="Q78" i="2"/>
  <c r="O26" i="2"/>
  <c r="P80" i="1"/>
  <c r="AC76" i="3"/>
  <c r="AP97" i="9"/>
  <c r="Q23" i="2"/>
  <c r="Q62" i="2"/>
  <c r="O154" i="2"/>
  <c r="P160" i="1"/>
  <c r="AB76" i="3"/>
  <c r="Q196" i="2"/>
  <c r="Q46" i="2"/>
  <c r="Q40" i="2"/>
  <c r="O126" i="2"/>
  <c r="P78" i="1"/>
  <c r="AD183" i="3"/>
  <c r="Y183" i="3"/>
  <c r="AG183" i="3"/>
  <c r="AB183" i="3"/>
  <c r="AH183" i="3"/>
  <c r="AF183" i="3"/>
  <c r="AH153" i="3"/>
  <c r="AG153" i="3"/>
  <c r="AB153" i="3"/>
  <c r="AC153" i="3"/>
  <c r="AE153" i="3"/>
  <c r="Y153" i="3"/>
  <c r="AE168" i="3"/>
  <c r="AD168" i="3"/>
  <c r="Y168" i="3"/>
  <c r="AH168" i="3"/>
  <c r="AB168" i="3"/>
  <c r="AF168" i="3"/>
  <c r="AH205" i="3"/>
  <c r="AD205" i="3"/>
  <c r="AC205" i="3"/>
  <c r="Y205" i="3"/>
  <c r="AG205" i="3"/>
  <c r="AB205" i="3"/>
  <c r="AH174" i="3"/>
  <c r="AD174" i="3"/>
  <c r="AC28" i="3"/>
  <c r="AF28" i="3"/>
  <c r="Y28" i="3"/>
  <c r="AG28" i="3"/>
  <c r="AB28" i="3"/>
  <c r="AD28" i="3"/>
  <c r="AH179" i="3"/>
  <c r="Y179" i="3"/>
  <c r="AF179" i="3"/>
  <c r="AC179" i="3"/>
  <c r="AG179" i="3"/>
  <c r="AB179" i="3"/>
  <c r="AF115" i="3"/>
  <c r="AG115" i="3"/>
  <c r="AD115" i="3"/>
  <c r="AE115" i="3"/>
  <c r="Y115" i="3"/>
  <c r="AB115" i="3"/>
  <c r="AF102" i="3"/>
  <c r="AE102" i="3"/>
  <c r="AH102" i="3"/>
  <c r="AB102" i="3"/>
  <c r="AD102" i="3"/>
  <c r="Y102" i="3"/>
  <c r="AD153" i="3"/>
  <c r="AE183" i="3"/>
  <c r="AC168" i="3"/>
  <c r="AE179" i="3"/>
  <c r="AE28" i="3"/>
  <c r="AH115" i="3"/>
  <c r="X159" i="3"/>
  <c r="AB159" i="3" s="1"/>
  <c r="X127" i="3"/>
  <c r="AF113" i="3"/>
  <c r="Y113" i="3"/>
  <c r="AH113" i="3"/>
  <c r="AC183" i="3"/>
  <c r="AB94" i="3"/>
  <c r="AC94" i="3"/>
  <c r="AE78" i="3"/>
  <c r="AH78" i="3"/>
  <c r="AF78" i="3"/>
  <c r="AG120" i="3"/>
  <c r="AB120" i="3"/>
  <c r="AD120" i="3"/>
  <c r="AF120" i="3"/>
  <c r="AE139" i="3"/>
  <c r="AF139" i="3"/>
  <c r="AH139" i="3"/>
  <c r="AE141" i="3"/>
  <c r="AF141" i="3"/>
  <c r="AC141" i="3"/>
  <c r="AG141" i="3"/>
  <c r="AB141" i="3"/>
  <c r="Y141" i="3"/>
  <c r="AC211" i="3"/>
  <c r="AD211" i="3"/>
  <c r="AH211" i="3"/>
  <c r="AG211" i="3"/>
  <c r="AB211" i="3"/>
  <c r="AF211" i="3"/>
  <c r="AD147" i="3"/>
  <c r="AE147" i="3"/>
  <c r="Y147" i="3"/>
  <c r="AH147" i="3"/>
  <c r="AF147" i="3"/>
  <c r="AG150" i="3"/>
  <c r="AD150" i="3"/>
  <c r="AF150" i="3"/>
  <c r="Y150" i="3"/>
  <c r="AE150" i="3"/>
  <c r="AC150" i="3"/>
  <c r="AH120" i="3"/>
  <c r="AF205" i="3"/>
  <c r="AG168" i="3"/>
  <c r="Y136" i="3"/>
  <c r="AB136" i="3"/>
  <c r="X203" i="3"/>
  <c r="AD203" i="3" s="1"/>
  <c r="AH28" i="3"/>
  <c r="AC115" i="3"/>
  <c r="AD141" i="3"/>
  <c r="AC147" i="3"/>
  <c r="AD162" i="3"/>
  <c r="AC162" i="3"/>
  <c r="Y162" i="3"/>
  <c r="AE162" i="3"/>
  <c r="AB162" i="3"/>
  <c r="AH162" i="3"/>
  <c r="AC120" i="3"/>
  <c r="AE205" i="3"/>
  <c r="AG174" i="3"/>
  <c r="Y211" i="3"/>
  <c r="AC102" i="3"/>
  <c r="AH150" i="3"/>
  <c r="X195" i="3"/>
  <c r="AC80" i="3"/>
  <c r="AF80" i="3"/>
  <c r="AD132" i="3"/>
  <c r="AG132" i="3"/>
  <c r="AG196" i="3"/>
  <c r="AD76" i="3"/>
  <c r="AH76" i="3"/>
  <c r="X123" i="3"/>
  <c r="X89" i="3"/>
  <c r="X111" i="3"/>
  <c r="AC111" i="3" s="1"/>
  <c r="X129" i="3"/>
  <c r="Y129" i="3" s="1"/>
  <c r="X189" i="3"/>
  <c r="X143" i="3"/>
  <c r="X165" i="3"/>
  <c r="AE165" i="3" s="1"/>
  <c r="X155" i="3"/>
  <c r="AE155" i="3" s="1"/>
  <c r="AB59" i="3"/>
  <c r="AG59" i="3"/>
  <c r="X185" i="3"/>
  <c r="X167" i="3"/>
  <c r="X197" i="3"/>
  <c r="X175" i="3"/>
  <c r="X69" i="3"/>
  <c r="Y69" i="3" s="1"/>
  <c r="X83" i="3"/>
  <c r="X95" i="3"/>
  <c r="X207" i="3"/>
  <c r="X191" i="3"/>
  <c r="X121" i="3"/>
  <c r="AC121" i="3" s="1"/>
  <c r="X125" i="3"/>
  <c r="X187" i="3"/>
  <c r="AD80" i="3"/>
  <c r="AE116" i="3"/>
  <c r="AB132" i="3"/>
  <c r="Y76" i="3"/>
  <c r="AE59" i="3"/>
  <c r="X137" i="3"/>
  <c r="X21" i="3"/>
  <c r="AH23" i="9"/>
  <c r="AK23" i="9"/>
  <c r="AO23" i="9"/>
  <c r="AL23" i="9"/>
  <c r="AN47" i="9"/>
  <c r="AQ47" i="9"/>
  <c r="AO51" i="9"/>
  <c r="AK51" i="9"/>
  <c r="AP51" i="9"/>
  <c r="AH51" i="9"/>
  <c r="AL51" i="9"/>
  <c r="AN51" i="9"/>
  <c r="AM51" i="9"/>
  <c r="AQ36" i="9"/>
  <c r="AH36" i="9"/>
  <c r="AM36" i="9"/>
  <c r="AK36" i="9"/>
  <c r="AL36" i="9"/>
  <c r="AN36" i="9"/>
  <c r="AO36" i="9"/>
  <c r="AP36" i="9"/>
  <c r="AO40" i="9"/>
  <c r="AH40" i="9"/>
  <c r="AQ40" i="9"/>
  <c r="AN40" i="9"/>
  <c r="AM40" i="9"/>
  <c r="AO44" i="9"/>
  <c r="AP44" i="9"/>
  <c r="AL44" i="9"/>
  <c r="AK44" i="9"/>
  <c r="AQ44" i="9"/>
  <c r="AM44" i="9"/>
  <c r="AH44" i="9"/>
  <c r="AN44" i="9"/>
  <c r="AP52" i="9"/>
  <c r="AK52" i="9"/>
  <c r="AH147" i="9"/>
  <c r="AQ147" i="9"/>
  <c r="AO145" i="9"/>
  <c r="AK145" i="9"/>
  <c r="AH145" i="9"/>
  <c r="AL145" i="9"/>
  <c r="AQ145" i="9"/>
  <c r="AN145" i="9"/>
  <c r="AM143" i="9"/>
  <c r="AL143" i="9"/>
  <c r="AQ143" i="9"/>
  <c r="AO143" i="9"/>
  <c r="AP143" i="9"/>
  <c r="AN143" i="9"/>
  <c r="AK143" i="9"/>
  <c r="AH143" i="9"/>
  <c r="AP137" i="9"/>
  <c r="AQ137" i="9"/>
  <c r="AO137" i="9"/>
  <c r="AL137" i="9"/>
  <c r="AK137" i="9"/>
  <c r="AH137" i="9"/>
  <c r="AP106" i="9"/>
  <c r="AO106" i="9"/>
  <c r="AH106" i="9"/>
  <c r="AK106" i="9"/>
  <c r="AN106" i="9"/>
  <c r="AM106" i="9"/>
  <c r="AQ106" i="9"/>
  <c r="AL106" i="9"/>
  <c r="AM102" i="9"/>
  <c r="AO102" i="9"/>
  <c r="AO98" i="9"/>
  <c r="AQ98" i="9"/>
  <c r="AM98" i="9"/>
  <c r="AL98" i="9"/>
  <c r="AN98" i="9"/>
  <c r="AN96" i="9"/>
  <c r="AO96" i="9"/>
  <c r="AH96" i="9"/>
  <c r="AK96" i="9"/>
  <c r="AM96" i="9"/>
  <c r="AP96" i="9"/>
  <c r="AP78" i="9"/>
  <c r="AM78" i="9"/>
  <c r="AO78" i="9"/>
  <c r="AK78" i="9"/>
  <c r="AQ78" i="9"/>
  <c r="AH78" i="9"/>
  <c r="AN78" i="9"/>
  <c r="AL78" i="9"/>
  <c r="AP191" i="9"/>
  <c r="AK201" i="9"/>
  <c r="AL162" i="9"/>
  <c r="AP146" i="9"/>
  <c r="AQ134" i="9"/>
  <c r="AM76" i="9"/>
  <c r="AO20" i="9"/>
  <c r="AK55" i="9"/>
  <c r="AH84" i="9"/>
  <c r="AP138" i="9"/>
  <c r="AP54" i="9"/>
  <c r="AQ100" i="9"/>
  <c r="AM139" i="9"/>
  <c r="AP89" i="9"/>
  <c r="AP149" i="9"/>
  <c r="AO100" i="9"/>
  <c r="AQ150" i="9"/>
  <c r="AP56" i="9"/>
  <c r="AN56" i="9"/>
  <c r="AN108" i="9"/>
  <c r="AM148" i="9"/>
  <c r="AP135" i="9"/>
  <c r="AP70" i="9"/>
  <c r="AN146" i="9"/>
  <c r="AL134" i="9"/>
  <c r="AH76" i="9"/>
  <c r="AM183" i="9"/>
  <c r="AL20" i="9"/>
  <c r="AM20" i="9"/>
  <c r="AK84" i="9"/>
  <c r="AL138" i="9"/>
  <c r="AN202" i="9"/>
  <c r="AM54" i="9"/>
  <c r="AN100" i="9"/>
  <c r="AP139" i="9"/>
  <c r="AN89" i="9"/>
  <c r="AP131" i="9"/>
  <c r="AL100" i="9"/>
  <c r="AN150" i="9"/>
  <c r="AK41" i="9"/>
  <c r="AQ46" i="9"/>
  <c r="AM135" i="9"/>
  <c r="AN135" i="9"/>
  <c r="AQ70" i="9"/>
  <c r="AL210" i="9"/>
  <c r="AL66" i="9"/>
  <c r="AL124" i="9"/>
  <c r="AL151" i="9"/>
  <c r="AM146" i="9"/>
  <c r="AQ146" i="9"/>
  <c r="AN82" i="9"/>
  <c r="AL30" i="9"/>
  <c r="AO134" i="9"/>
  <c r="AH134" i="9"/>
  <c r="AK101" i="9"/>
  <c r="AP76" i="9"/>
  <c r="AO76" i="9"/>
  <c r="AK20" i="9"/>
  <c r="AQ20" i="9"/>
  <c r="AH175" i="9"/>
  <c r="AM47" i="9"/>
  <c r="AK47" i="9"/>
  <c r="AO84" i="9"/>
  <c r="AP84" i="9"/>
  <c r="AQ84" i="9"/>
  <c r="AK138" i="9"/>
  <c r="AN138" i="9"/>
  <c r="AL54" i="9"/>
  <c r="AN54" i="9"/>
  <c r="AQ54" i="9"/>
  <c r="AO61" i="9"/>
  <c r="AH100" i="9"/>
  <c r="AN139" i="9"/>
  <c r="AQ89" i="9"/>
  <c r="AP156" i="9"/>
  <c r="AN207" i="9"/>
  <c r="AH66" i="9"/>
  <c r="AQ61" i="9"/>
  <c r="AP150" i="9"/>
  <c r="AL150" i="9"/>
  <c r="AH131" i="9"/>
  <c r="AP46" i="9"/>
  <c r="AO46" i="9"/>
  <c r="AN116" i="9"/>
  <c r="AK135" i="9"/>
  <c r="AH135" i="9"/>
  <c r="AP113" i="9"/>
  <c r="AO70" i="9"/>
  <c r="AN70" i="9"/>
  <c r="AO130" i="9"/>
  <c r="AQ30" i="9"/>
  <c r="AP55" i="9"/>
  <c r="AO162" i="9"/>
  <c r="AQ108" i="9"/>
  <c r="AL31" i="9"/>
  <c r="AK146" i="9"/>
  <c r="AL146" i="9"/>
  <c r="AO82" i="9"/>
  <c r="AL74" i="9"/>
  <c r="AN134" i="9"/>
  <c r="AN101" i="9"/>
  <c r="AL76" i="9"/>
  <c r="AH47" i="9"/>
  <c r="AL47" i="9"/>
  <c r="AM84" i="9"/>
  <c r="AH138" i="9"/>
  <c r="AQ138" i="9"/>
  <c r="AO54" i="9"/>
  <c r="AO201" i="9"/>
  <c r="AH153" i="9"/>
  <c r="AM61" i="9"/>
  <c r="AK139" i="9"/>
  <c r="AO89" i="9"/>
  <c r="AP141" i="9"/>
  <c r="AK64" i="9"/>
  <c r="AQ157" i="9"/>
  <c r="AK131" i="9"/>
  <c r="AO123" i="9"/>
  <c r="AN131" i="9"/>
  <c r="AP61" i="9"/>
  <c r="AP64" i="9"/>
  <c r="AO150" i="9"/>
  <c r="AK150" i="9"/>
  <c r="AH41" i="9"/>
  <c r="AP66" i="9"/>
  <c r="AN46" i="9"/>
  <c r="AH46" i="9"/>
  <c r="AN113" i="9"/>
  <c r="AM70" i="9"/>
  <c r="AL148" i="9"/>
  <c r="AK100" i="9"/>
  <c r="AO24" i="9"/>
  <c r="AM31" i="9"/>
  <c r="AK130" i="9"/>
  <c r="AH130" i="9"/>
  <c r="AP82" i="9"/>
  <c r="AM74" i="9"/>
  <c r="AN74" i="9"/>
  <c r="AP30" i="9"/>
  <c r="AN155" i="9"/>
  <c r="AP163" i="9"/>
  <c r="AH101" i="9"/>
  <c r="AQ101" i="9"/>
  <c r="AP101" i="9"/>
  <c r="AH55" i="9"/>
  <c r="AO55" i="9"/>
  <c r="AK198" i="9"/>
  <c r="AH202" i="9"/>
  <c r="AQ201" i="9"/>
  <c r="AN201" i="9"/>
  <c r="AP153" i="9"/>
  <c r="AL153" i="9"/>
  <c r="AH207" i="9"/>
  <c r="AO159" i="9"/>
  <c r="AO66" i="9"/>
  <c r="AP171" i="9"/>
  <c r="AN64" i="9"/>
  <c r="AQ141" i="9"/>
  <c r="AK149" i="9"/>
  <c r="AO149" i="9"/>
  <c r="AM141" i="9"/>
  <c r="AN151" i="9"/>
  <c r="AK123" i="9"/>
  <c r="AM66" i="9"/>
  <c r="AH64" i="9"/>
  <c r="AK162" i="9"/>
  <c r="AN162" i="9"/>
  <c r="AN24" i="9"/>
  <c r="AQ24" i="9"/>
  <c r="AN123" i="9"/>
  <c r="AK161" i="9"/>
  <c r="AO108" i="9"/>
  <c r="AO148" i="9"/>
  <c r="AM116" i="9"/>
  <c r="AK148" i="9"/>
  <c r="AH113" i="9"/>
  <c r="AH201" i="9"/>
  <c r="AM201" i="9"/>
  <c r="AN153" i="9"/>
  <c r="AQ153" i="9"/>
  <c r="AK66" i="9"/>
  <c r="AK141" i="9"/>
  <c r="AQ207" i="9"/>
  <c r="AN149" i="9"/>
  <c r="AH149" i="9"/>
  <c r="AL149" i="9"/>
  <c r="AN141" i="9"/>
  <c r="AO151" i="9"/>
  <c r="AL123" i="9"/>
  <c r="AH162" i="9"/>
  <c r="AM161" i="9"/>
  <c r="AP24" i="9"/>
  <c r="AP123" i="9"/>
  <c r="AH148" i="9"/>
  <c r="AP148" i="9"/>
  <c r="AQ151" i="9"/>
  <c r="AK207" i="9"/>
  <c r="AO207" i="9"/>
  <c r="AP108" i="9"/>
  <c r="AM108" i="9"/>
  <c r="AK24" i="9"/>
  <c r="AM151" i="9"/>
  <c r="AK113" i="9"/>
  <c r="AN129" i="9"/>
  <c r="AK31" i="9"/>
  <c r="AQ130" i="9"/>
  <c r="AM130" i="9"/>
  <c r="AL82" i="9"/>
  <c r="AK82" i="9"/>
  <c r="AO64" i="9"/>
  <c r="AK74" i="9"/>
  <c r="AH74" i="9"/>
  <c r="AQ74" i="9"/>
  <c r="AO30" i="9"/>
  <c r="AM30" i="9"/>
  <c r="AK163" i="9"/>
  <c r="AO101" i="9"/>
  <c r="AO187" i="9"/>
  <c r="AL55" i="9"/>
  <c r="AQ55" i="9"/>
  <c r="AO31" i="9"/>
  <c r="AN130" i="9"/>
  <c r="AH82" i="9"/>
  <c r="AM82" i="9"/>
  <c r="AO74" i="9"/>
  <c r="AK30" i="9"/>
  <c r="AN30" i="9"/>
  <c r="AL101" i="9"/>
  <c r="AN55" i="9"/>
  <c r="AL201" i="9"/>
  <c r="AO153" i="9"/>
  <c r="AO141" i="9"/>
  <c r="AQ66" i="9"/>
  <c r="AM207" i="9"/>
  <c r="AM149" i="9"/>
  <c r="AH141" i="9"/>
  <c r="AK151" i="9"/>
  <c r="AM123" i="9"/>
  <c r="AQ162" i="9"/>
  <c r="AP162" i="9"/>
  <c r="AH24" i="9"/>
  <c r="AP207" i="9"/>
  <c r="AN66" i="9"/>
  <c r="AQ148" i="9"/>
  <c r="AH151" i="9"/>
  <c r="AL108" i="9"/>
  <c r="AM24" i="9"/>
  <c r="AL113" i="9"/>
  <c r="AQ113" i="9"/>
  <c r="AQ88" i="9"/>
  <c r="AN88" i="9"/>
  <c r="AK88" i="9"/>
  <c r="AM88" i="9"/>
  <c r="AH88" i="9"/>
  <c r="AO88" i="9"/>
  <c r="X88" i="3"/>
  <c r="AB88" i="3" s="1"/>
  <c r="AF110" i="3"/>
  <c r="AC110" i="3"/>
  <c r="AG144" i="3"/>
  <c r="AC176" i="3"/>
  <c r="AD176" i="3"/>
  <c r="AD116" i="3"/>
  <c r="AB116" i="3"/>
  <c r="AC92" i="3"/>
  <c r="AE174" i="3"/>
  <c r="AB174" i="3"/>
  <c r="AB196" i="3"/>
  <c r="AD196" i="3"/>
  <c r="AH58" i="3"/>
  <c r="Y58" i="3"/>
  <c r="Y195" i="3"/>
  <c r="AG195" i="3"/>
  <c r="AG78" i="3"/>
  <c r="Y78" i="3"/>
  <c r="AG139" i="3"/>
  <c r="AH175" i="3"/>
  <c r="AH197" i="3"/>
  <c r="AE197" i="3"/>
  <c r="AE110" i="3"/>
  <c r="AD110" i="3"/>
  <c r="AB144" i="3"/>
  <c r="AB176" i="3"/>
  <c r="AE176" i="3"/>
  <c r="Y116" i="3"/>
  <c r="AH116" i="3"/>
  <c r="AD92" i="3"/>
  <c r="Y160" i="3"/>
  <c r="AC174" i="3"/>
  <c r="Y174" i="3"/>
  <c r="AH196" i="3"/>
  <c r="Y196" i="3"/>
  <c r="AC58" i="3"/>
  <c r="AE58" i="3"/>
  <c r="AD182" i="3"/>
  <c r="AD195" i="3"/>
  <c r="AB195" i="3"/>
  <c r="AB78" i="3"/>
  <c r="AC78" i="3"/>
  <c r="AB139" i="3"/>
  <c r="AF197" i="3"/>
  <c r="AB197" i="3"/>
  <c r="Y110" i="3"/>
  <c r="AF176" i="3"/>
  <c r="AC116" i="3"/>
  <c r="AD160" i="3"/>
  <c r="AF174" i="3"/>
  <c r="AE196" i="3"/>
  <c r="AG58" i="3"/>
  <c r="AC182" i="3"/>
  <c r="AF195" i="3"/>
  <c r="AD78" i="3"/>
  <c r="Y139" i="3"/>
  <c r="AD139" i="3"/>
  <c r="AC197" i="3"/>
  <c r="O45" i="2"/>
  <c r="O97" i="2"/>
  <c r="O46" i="2"/>
  <c r="S46" i="2" s="1"/>
  <c r="AC45" i="4" s="1"/>
  <c r="AD45" i="4" s="1"/>
  <c r="O34" i="2"/>
  <c r="O37" i="2"/>
  <c r="O33" i="2"/>
  <c r="O156" i="2"/>
  <c r="O103" i="2"/>
  <c r="O157" i="2"/>
  <c r="O28" i="2"/>
  <c r="O29" i="2"/>
  <c r="O150" i="2"/>
  <c r="O194" i="2"/>
  <c r="O189" i="2"/>
  <c r="S189" i="2" s="1"/>
  <c r="O112" i="2"/>
  <c r="O63" i="2"/>
  <c r="S63" i="2" s="1"/>
  <c r="Q67" i="2"/>
  <c r="Q131" i="2"/>
  <c r="Q195" i="2"/>
  <c r="Q207" i="2"/>
  <c r="Q175" i="2"/>
  <c r="Q143" i="2"/>
  <c r="Q111" i="2"/>
  <c r="Q79" i="2"/>
  <c r="Q47" i="2"/>
  <c r="Q15" i="2"/>
  <c r="Q188" i="2"/>
  <c r="Q156" i="2"/>
  <c r="Q124" i="2"/>
  <c r="Q92" i="2"/>
  <c r="Q60" i="2"/>
  <c r="Q28" i="2"/>
  <c r="Q202" i="2"/>
  <c r="Q186" i="2"/>
  <c r="Q170" i="2"/>
  <c r="Q154" i="2"/>
  <c r="Q138" i="2"/>
  <c r="Q122" i="2"/>
  <c r="Q106" i="2"/>
  <c r="Q90" i="2"/>
  <c r="Q74" i="2"/>
  <c r="Q58" i="2"/>
  <c r="Q42" i="2"/>
  <c r="Q26" i="2"/>
  <c r="Q209" i="2"/>
  <c r="Q193" i="2"/>
  <c r="Q177" i="2"/>
  <c r="Q161" i="2"/>
  <c r="Q137" i="2"/>
  <c r="Q117" i="2"/>
  <c r="S117" i="2" s="1"/>
  <c r="Q97" i="2"/>
  <c r="Q73" i="2"/>
  <c r="Q53" i="2"/>
  <c r="Q33" i="2"/>
  <c r="Q56" i="2"/>
  <c r="Q152" i="2"/>
  <c r="Q19" i="2"/>
  <c r="Q83" i="2"/>
  <c r="Q147" i="2"/>
  <c r="Q13" i="2"/>
  <c r="Q199" i="2"/>
  <c r="Q167" i="2"/>
  <c r="Q135" i="2"/>
  <c r="Q103" i="2"/>
  <c r="Q71" i="2"/>
  <c r="Q39" i="2"/>
  <c r="Q12" i="2"/>
  <c r="Q180" i="2"/>
  <c r="Q148" i="2"/>
  <c r="Q116" i="2"/>
  <c r="Q84" i="2"/>
  <c r="Q52" i="2"/>
  <c r="Q20" i="2"/>
  <c r="Q198" i="2"/>
  <c r="Q182" i="2"/>
  <c r="Q166" i="2"/>
  <c r="Q150" i="2"/>
  <c r="Q134" i="2"/>
  <c r="Q118" i="2"/>
  <c r="Q102" i="2"/>
  <c r="Q86" i="2"/>
  <c r="Q70" i="2"/>
  <c r="Q54" i="2"/>
  <c r="Q38" i="2"/>
  <c r="Q22" i="2"/>
  <c r="Q205" i="2"/>
  <c r="Q189" i="2"/>
  <c r="Q173" i="2"/>
  <c r="Q153" i="2"/>
  <c r="Q133" i="2"/>
  <c r="Q113" i="2"/>
  <c r="Q89" i="2"/>
  <c r="S89" i="2" s="1"/>
  <c r="Q69" i="2"/>
  <c r="Q49" i="2"/>
  <c r="Q25" i="2"/>
  <c r="Q88" i="2"/>
  <c r="Q168" i="2"/>
  <c r="Q35" i="2"/>
  <c r="S35" i="2" s="1"/>
  <c r="Q99" i="2"/>
  <c r="Q163" i="2"/>
  <c r="Q191" i="2"/>
  <c r="Q159" i="2"/>
  <c r="Q127" i="2"/>
  <c r="Q95" i="2"/>
  <c r="Q63" i="2"/>
  <c r="Q31" i="2"/>
  <c r="Q204" i="2"/>
  <c r="Q172" i="2"/>
  <c r="Q140" i="2"/>
  <c r="Q108" i="2"/>
  <c r="Q76" i="2"/>
  <c r="Q44" i="2"/>
  <c r="Q210" i="2"/>
  <c r="Q194" i="2"/>
  <c r="Q178" i="2"/>
  <c r="Q162" i="2"/>
  <c r="Q146" i="2"/>
  <c r="Q130" i="2"/>
  <c r="Q114" i="2"/>
  <c r="Q98" i="2"/>
  <c r="Q82" i="2"/>
  <c r="Q66" i="2"/>
  <c r="Q50" i="2"/>
  <c r="Q34" i="2"/>
  <c r="Q18" i="2"/>
  <c r="Q201" i="2"/>
  <c r="Q185" i="2"/>
  <c r="Q169" i="2"/>
  <c r="Q149" i="2"/>
  <c r="Q129" i="2"/>
  <c r="Q105" i="2"/>
  <c r="Q85" i="2"/>
  <c r="Q65" i="2"/>
  <c r="Q41" i="2"/>
  <c r="Q21" i="2"/>
  <c r="Q104" i="2"/>
  <c r="S126" i="2"/>
  <c r="O93" i="2"/>
  <c r="O17" i="2"/>
  <c r="O211" i="2"/>
  <c r="O16" i="2"/>
  <c r="O138" i="2"/>
  <c r="S138" i="2" s="1"/>
  <c r="O12" i="2"/>
  <c r="O146" i="2"/>
  <c r="S146" i="2" s="1"/>
  <c r="O21" i="2"/>
  <c r="O190" i="2"/>
  <c r="S190" i="2" s="1"/>
  <c r="O149" i="2"/>
  <c r="O89" i="2"/>
  <c r="O25" i="2"/>
  <c r="O185" i="2"/>
  <c r="O118" i="2"/>
  <c r="O30" i="2"/>
  <c r="S30" i="2" s="1"/>
  <c r="O152" i="2"/>
  <c r="O108" i="2"/>
  <c r="S108" i="2" s="1"/>
  <c r="O64" i="2"/>
  <c r="O24" i="2"/>
  <c r="O99" i="2"/>
  <c r="O55" i="2"/>
  <c r="S55" i="2" s="1"/>
  <c r="O11" i="2"/>
  <c r="S11" i="2" s="1"/>
  <c r="O162" i="2"/>
  <c r="S162" i="2" s="1"/>
  <c r="O155" i="2"/>
  <c r="O191" i="2"/>
  <c r="S191" i="2" s="1"/>
  <c r="O90" i="2"/>
  <c r="S90" i="2" s="1"/>
  <c r="O196" i="2"/>
  <c r="S196" i="2" s="1"/>
  <c r="O101" i="2"/>
  <c r="O210" i="2"/>
  <c r="O175" i="2"/>
  <c r="S175" i="2" s="1"/>
  <c r="O129" i="2"/>
  <c r="O65" i="2"/>
  <c r="S65" i="2" s="1"/>
  <c r="O209" i="2"/>
  <c r="S209" i="2" s="1"/>
  <c r="O163" i="2"/>
  <c r="O86" i="2"/>
  <c r="O176" i="2"/>
  <c r="O136" i="2"/>
  <c r="O92" i="2"/>
  <c r="S92" i="2" s="1"/>
  <c r="O48" i="2"/>
  <c r="O127" i="2"/>
  <c r="O83" i="2"/>
  <c r="O39" i="2"/>
  <c r="O50" i="2"/>
  <c r="O141" i="2"/>
  <c r="O130" i="2"/>
  <c r="O182" i="2"/>
  <c r="O74" i="2"/>
  <c r="S74" i="2" s="1"/>
  <c r="O188" i="2"/>
  <c r="S188" i="2" s="1"/>
  <c r="O85" i="2"/>
  <c r="O206" i="2"/>
  <c r="S206" i="2" s="1"/>
  <c r="AC205" i="4" s="1"/>
  <c r="AD205" i="4" s="1"/>
  <c r="O170" i="2"/>
  <c r="O121" i="2"/>
  <c r="S121" i="2" s="1"/>
  <c r="O57" i="2"/>
  <c r="S57" i="2" s="1"/>
  <c r="O205" i="2"/>
  <c r="S205" i="2" s="1"/>
  <c r="O153" i="2"/>
  <c r="S153" i="2" s="1"/>
  <c r="O78" i="2"/>
  <c r="O172" i="2"/>
  <c r="S172" i="2" s="1"/>
  <c r="O128" i="2"/>
  <c r="O88" i="2"/>
  <c r="O44" i="2"/>
  <c r="O119" i="2"/>
  <c r="S119" i="2" s="1"/>
  <c r="O79" i="2"/>
  <c r="M12" i="1"/>
  <c r="W12" i="1" s="1"/>
  <c r="P63" i="1"/>
  <c r="P12" i="1"/>
  <c r="P18" i="1"/>
  <c r="P57" i="1"/>
  <c r="P60" i="1"/>
  <c r="P65" i="1"/>
  <c r="P38" i="1"/>
  <c r="P191" i="1"/>
  <c r="P159" i="1"/>
  <c r="P111" i="1"/>
  <c r="P204" i="1"/>
  <c r="P124" i="1"/>
  <c r="P68" i="1"/>
  <c r="P93" i="1"/>
  <c r="P125" i="1"/>
  <c r="P165" i="1"/>
  <c r="P201" i="1"/>
  <c r="P86" i="1"/>
  <c r="P118" i="1"/>
  <c r="P162" i="1"/>
  <c r="P194" i="1"/>
  <c r="P104" i="1"/>
  <c r="AE111" i="3"/>
  <c r="AB111" i="3"/>
  <c r="AG111" i="3"/>
  <c r="AO179" i="9"/>
  <c r="AH179" i="9"/>
  <c r="AQ179" i="9"/>
  <c r="AL179" i="9"/>
  <c r="AM179" i="9"/>
  <c r="AK179" i="9"/>
  <c r="AN179" i="9"/>
  <c r="AP179" i="9"/>
  <c r="AB72" i="3"/>
  <c r="AD72" i="3"/>
  <c r="Y72" i="3"/>
  <c r="AH72" i="3"/>
  <c r="AC72" i="3"/>
  <c r="AG72" i="3"/>
  <c r="AE72" i="3"/>
  <c r="AE184" i="3"/>
  <c r="AF184" i="3"/>
  <c r="AD184" i="3"/>
  <c r="AC184" i="3"/>
  <c r="AH184" i="3"/>
  <c r="AB184" i="3"/>
  <c r="AG129" i="3"/>
  <c r="AF129" i="3"/>
  <c r="AF142" i="3"/>
  <c r="AB142" i="3"/>
  <c r="AG142" i="3"/>
  <c r="AD142" i="3"/>
  <c r="AH142" i="3"/>
  <c r="AE142" i="3"/>
  <c r="Y167" i="3"/>
  <c r="AB167" i="3"/>
  <c r="AC167" i="3"/>
  <c r="AH167" i="3"/>
  <c r="AF167" i="3"/>
  <c r="AD167" i="3"/>
  <c r="Y54" i="3"/>
  <c r="AE54" i="3"/>
  <c r="AH54" i="3"/>
  <c r="AB54" i="3"/>
  <c r="AF54" i="3"/>
  <c r="AG54" i="3"/>
  <c r="AN206" i="9"/>
  <c r="AM206" i="9"/>
  <c r="AP206" i="9"/>
  <c r="AK206" i="9"/>
  <c r="AO206" i="9"/>
  <c r="AQ206" i="9"/>
  <c r="AL206" i="9"/>
  <c r="AM126" i="9"/>
  <c r="AK126" i="9"/>
  <c r="AP126" i="9"/>
  <c r="AL126" i="9"/>
  <c r="AN105" i="9"/>
  <c r="AK105" i="9"/>
  <c r="AP105" i="9"/>
  <c r="AO105" i="9"/>
  <c r="AL105" i="9"/>
  <c r="AH105" i="9"/>
  <c r="AL59" i="9"/>
  <c r="AP59" i="9"/>
  <c r="AO59" i="9"/>
  <c r="AQ32" i="9"/>
  <c r="AK32" i="9"/>
  <c r="AL32" i="9"/>
  <c r="AM32" i="9"/>
  <c r="AN32" i="9"/>
  <c r="AP32" i="9"/>
  <c r="AO32" i="9"/>
  <c r="S21" i="3"/>
  <c r="T21" i="3" s="1"/>
  <c r="S164" i="3"/>
  <c r="S204" i="3"/>
  <c r="S207" i="3"/>
  <c r="S192" i="3"/>
  <c r="S205" i="3"/>
  <c r="S169" i="3"/>
  <c r="S202" i="3"/>
  <c r="S170" i="3"/>
  <c r="S195" i="3"/>
  <c r="S171" i="3"/>
  <c r="S159" i="3"/>
  <c r="S201" i="3"/>
  <c r="S157" i="3"/>
  <c r="S178" i="3"/>
  <c r="S162" i="3"/>
  <c r="S161" i="3"/>
  <c r="S151" i="3"/>
  <c r="S11" i="3"/>
  <c r="S196" i="3"/>
  <c r="S155" i="3"/>
  <c r="S184" i="3"/>
  <c r="S189" i="3"/>
  <c r="S153" i="3"/>
  <c r="S166" i="3"/>
  <c r="S174" i="3"/>
  <c r="S173" i="3"/>
  <c r="S191" i="3"/>
  <c r="S156" i="3"/>
  <c r="S152" i="3"/>
  <c r="S182" i="3"/>
  <c r="S210" i="3"/>
  <c r="S180" i="3"/>
  <c r="S85" i="3"/>
  <c r="S26" i="3"/>
  <c r="T26" i="3" s="1"/>
  <c r="S42" i="3"/>
  <c r="T42" i="3" s="1"/>
  <c r="S58" i="3"/>
  <c r="T58" i="3" s="1"/>
  <c r="S74" i="3"/>
  <c r="S90" i="3"/>
  <c r="S106" i="3"/>
  <c r="S122" i="3"/>
  <c r="S138" i="3"/>
  <c r="S15" i="3"/>
  <c r="T15" i="3" s="1"/>
  <c r="S31" i="3"/>
  <c r="T31" i="3" s="1"/>
  <c r="S47" i="3"/>
  <c r="T47" i="3" s="1"/>
  <c r="S63" i="3"/>
  <c r="T63" i="3" s="1"/>
  <c r="S79" i="3"/>
  <c r="S95" i="3"/>
  <c r="S111" i="3"/>
  <c r="S127" i="3"/>
  <c r="S143" i="3"/>
  <c r="S25" i="3"/>
  <c r="T25" i="3" s="1"/>
  <c r="S57" i="3"/>
  <c r="T57" i="3" s="1"/>
  <c r="S81" i="3"/>
  <c r="S113" i="3"/>
  <c r="S145" i="3"/>
  <c r="S36" i="3"/>
  <c r="T36" i="3" s="1"/>
  <c r="S68" i="3"/>
  <c r="S100" i="3"/>
  <c r="S132" i="3"/>
  <c r="S40" i="3"/>
  <c r="T40" i="3" s="1"/>
  <c r="S104" i="3"/>
  <c r="S29" i="3"/>
  <c r="T29" i="3" s="1"/>
  <c r="S93" i="3"/>
  <c r="S37" i="3"/>
  <c r="T37" i="3" s="1"/>
  <c r="S16" i="3"/>
  <c r="T16" i="3" s="1"/>
  <c r="S144" i="3"/>
  <c r="S199" i="3"/>
  <c r="S209" i="3"/>
  <c r="S194" i="3"/>
  <c r="S183" i="3"/>
  <c r="S181" i="3"/>
  <c r="S154" i="3"/>
  <c r="S197" i="3"/>
  <c r="S14" i="3"/>
  <c r="T14" i="3" s="1"/>
  <c r="S30" i="3"/>
  <c r="T30" i="3" s="1"/>
  <c r="S46" i="3"/>
  <c r="T46" i="3" s="1"/>
  <c r="S62" i="3"/>
  <c r="T62" i="3" s="1"/>
  <c r="S78" i="3"/>
  <c r="S94" i="3"/>
  <c r="S110" i="3"/>
  <c r="S126" i="3"/>
  <c r="S142" i="3"/>
  <c r="S19" i="3"/>
  <c r="T19" i="3" s="1"/>
  <c r="S35" i="3"/>
  <c r="T35" i="3" s="1"/>
  <c r="S51" i="3"/>
  <c r="T51" i="3" s="1"/>
  <c r="S67" i="3"/>
  <c r="S83" i="3"/>
  <c r="S99" i="3"/>
  <c r="S115" i="3"/>
  <c r="S131" i="3"/>
  <c r="S147" i="3"/>
  <c r="S33" i="3"/>
  <c r="T33" i="3" s="1"/>
  <c r="S89" i="3"/>
  <c r="S121" i="3"/>
  <c r="S211" i="3"/>
  <c r="T211" i="3" s="1"/>
  <c r="S44" i="3"/>
  <c r="T44" i="3" s="1"/>
  <c r="S76" i="3"/>
  <c r="S108" i="3"/>
  <c r="S140" i="3"/>
  <c r="S56" i="3"/>
  <c r="T56" i="3" s="1"/>
  <c r="S120" i="3"/>
  <c r="S45" i="3"/>
  <c r="T45" i="3" s="1"/>
  <c r="S109" i="3"/>
  <c r="S69" i="3"/>
  <c r="S48" i="3"/>
  <c r="T48" i="3" s="1"/>
  <c r="S163" i="3"/>
  <c r="S167" i="3"/>
  <c r="S193" i="3"/>
  <c r="S158" i="3"/>
  <c r="S175" i="3"/>
  <c r="S165" i="3"/>
  <c r="S176" i="3"/>
  <c r="S160" i="3"/>
  <c r="S203" i="3"/>
  <c r="S22" i="3"/>
  <c r="T22" i="3" s="1"/>
  <c r="S54" i="3"/>
  <c r="T54" i="3" s="1"/>
  <c r="S86" i="3"/>
  <c r="S118" i="3"/>
  <c r="S150" i="3"/>
  <c r="S43" i="3"/>
  <c r="T43" i="3" s="1"/>
  <c r="S75" i="3"/>
  <c r="S107" i="3"/>
  <c r="S139" i="3"/>
  <c r="S49" i="3"/>
  <c r="T49" i="3" s="1"/>
  <c r="S105" i="3"/>
  <c r="S28" i="3"/>
  <c r="T28" i="3" s="1"/>
  <c r="S92" i="3"/>
  <c r="S24" i="3"/>
  <c r="T24" i="3" s="1"/>
  <c r="S12" i="3"/>
  <c r="S141" i="3"/>
  <c r="S112" i="3"/>
  <c r="S168" i="3"/>
  <c r="S64" i="3"/>
  <c r="T64" i="3" s="1"/>
  <c r="S198" i="3"/>
  <c r="S34" i="3"/>
  <c r="T34" i="3" s="1"/>
  <c r="S66" i="3"/>
  <c r="S98" i="3"/>
  <c r="S130" i="3"/>
  <c r="S23" i="3"/>
  <c r="T23" i="3" s="1"/>
  <c r="S55" i="3"/>
  <c r="T55" i="3" s="1"/>
  <c r="S87" i="3"/>
  <c r="S119" i="3"/>
  <c r="S13" i="3"/>
  <c r="T13" i="3" s="1"/>
  <c r="S65" i="3"/>
  <c r="T65" i="3" s="1"/>
  <c r="S129" i="3"/>
  <c r="S52" i="3"/>
  <c r="T52" i="3" s="1"/>
  <c r="S116" i="3"/>
  <c r="S72" i="3"/>
  <c r="S61" i="3"/>
  <c r="T61" i="3" s="1"/>
  <c r="S101" i="3"/>
  <c r="S188" i="3"/>
  <c r="S177" i="3"/>
  <c r="S38" i="3"/>
  <c r="T38" i="3" s="1"/>
  <c r="S70" i="3"/>
  <c r="S102" i="3"/>
  <c r="S134" i="3"/>
  <c r="S27" i="3"/>
  <c r="T27" i="3" s="1"/>
  <c r="S59" i="3"/>
  <c r="T59" i="3" s="1"/>
  <c r="S91" i="3"/>
  <c r="S123" i="3"/>
  <c r="S17" i="3"/>
  <c r="T17" i="3" s="1"/>
  <c r="S73" i="3"/>
  <c r="S137" i="3"/>
  <c r="S60" i="3"/>
  <c r="T60" i="3" s="1"/>
  <c r="S124" i="3"/>
  <c r="S88" i="3"/>
  <c r="S77" i="3"/>
  <c r="S133" i="3"/>
  <c r="S187" i="3"/>
  <c r="S206" i="3"/>
  <c r="AH191" i="9"/>
  <c r="AM191" i="9"/>
  <c r="AN191" i="9"/>
  <c r="AQ191" i="9"/>
  <c r="AL191" i="9"/>
  <c r="AO191" i="9"/>
  <c r="AN187" i="9"/>
  <c r="AM187" i="9"/>
  <c r="AH187" i="9"/>
  <c r="AL187" i="9"/>
  <c r="AP187" i="9"/>
  <c r="AK187" i="9"/>
  <c r="AN183" i="9"/>
  <c r="AL183" i="9"/>
  <c r="AQ183" i="9"/>
  <c r="AP183" i="9"/>
  <c r="AK183" i="9"/>
  <c r="AO183" i="9"/>
  <c r="AQ175" i="9"/>
  <c r="AK175" i="9"/>
  <c r="AM175" i="9"/>
  <c r="AO175" i="9"/>
  <c r="AP175" i="9"/>
  <c r="AL175" i="9"/>
  <c r="AQ171" i="9"/>
  <c r="AN171" i="9"/>
  <c r="AO171" i="9"/>
  <c r="AL171" i="9"/>
  <c r="AM171" i="9"/>
  <c r="AK171" i="9"/>
  <c r="AK167" i="9"/>
  <c r="AM167" i="9"/>
  <c r="AL167" i="9"/>
  <c r="AO167" i="9"/>
  <c r="AQ167" i="9"/>
  <c r="AN167" i="9"/>
  <c r="AH167" i="9"/>
  <c r="AP167" i="9"/>
  <c r="AQ163" i="9"/>
  <c r="AO163" i="9"/>
  <c r="AN163" i="9"/>
  <c r="AL163" i="9"/>
  <c r="AM163" i="9"/>
  <c r="AO161" i="9"/>
  <c r="AP161" i="9"/>
  <c r="AH161" i="9"/>
  <c r="AL161" i="9"/>
  <c r="AN161" i="9"/>
  <c r="AM159" i="9"/>
  <c r="AQ159" i="9"/>
  <c r="AN159" i="9"/>
  <c r="AP159" i="9"/>
  <c r="AL159" i="9"/>
  <c r="AH159" i="9"/>
  <c r="AH157" i="9"/>
  <c r="AN157" i="9"/>
  <c r="AK157" i="9"/>
  <c r="AP157" i="9"/>
  <c r="AL157" i="9"/>
  <c r="AM157" i="9"/>
  <c r="AH155" i="9"/>
  <c r="AP155" i="9"/>
  <c r="AM155" i="9"/>
  <c r="AK155" i="9"/>
  <c r="AL155" i="9"/>
  <c r="AO155" i="9"/>
  <c r="AH124" i="9"/>
  <c r="AM124" i="9"/>
  <c r="AO124" i="9"/>
  <c r="AP124" i="9"/>
  <c r="AN124" i="9"/>
  <c r="AK124" i="9"/>
  <c r="AO122" i="9"/>
  <c r="AK122" i="9"/>
  <c r="AQ122" i="9"/>
  <c r="AH122" i="9"/>
  <c r="AP122" i="9"/>
  <c r="AM122" i="9"/>
  <c r="AN122" i="9"/>
  <c r="AO118" i="9"/>
  <c r="AQ118" i="9"/>
  <c r="AH118" i="9"/>
  <c r="AN118" i="9"/>
  <c r="AK118" i="9"/>
  <c r="AM118" i="9"/>
  <c r="AP118" i="9"/>
  <c r="AL118" i="9"/>
  <c r="AO116" i="9"/>
  <c r="AL116" i="9"/>
  <c r="AP116" i="9"/>
  <c r="AH116" i="9"/>
  <c r="AK116" i="9"/>
  <c r="AL112" i="9"/>
  <c r="AO112" i="9"/>
  <c r="AM112" i="9"/>
  <c r="AK112" i="9"/>
  <c r="AP112" i="9"/>
  <c r="AN112" i="9"/>
  <c r="AQ112" i="9"/>
  <c r="AP110" i="9"/>
  <c r="AO110" i="9"/>
  <c r="AM110" i="9"/>
  <c r="AL110" i="9"/>
  <c r="AH110" i="9"/>
  <c r="AK110" i="9"/>
  <c r="AQ110" i="9"/>
  <c r="AN110" i="9"/>
  <c r="AO75" i="9"/>
  <c r="AK75" i="9"/>
  <c r="AL75" i="9"/>
  <c r="AM75" i="9"/>
  <c r="AP75" i="9"/>
  <c r="AH75" i="9"/>
  <c r="AN75" i="9"/>
  <c r="AP69" i="9"/>
  <c r="AL69" i="9"/>
  <c r="AK69" i="9"/>
  <c r="AM69" i="9"/>
  <c r="AO69" i="9"/>
  <c r="AQ69" i="9"/>
  <c r="AN69" i="9"/>
  <c r="AP210" i="9"/>
  <c r="AM210" i="9"/>
  <c r="AQ210" i="9"/>
  <c r="AH210" i="9"/>
  <c r="AN210" i="9"/>
  <c r="AK202" i="9"/>
  <c r="AM202" i="9"/>
  <c r="AP202" i="9"/>
  <c r="AL202" i="9"/>
  <c r="AO202" i="9"/>
  <c r="AP198" i="9"/>
  <c r="AH198" i="9"/>
  <c r="AN198" i="9"/>
  <c r="AQ198" i="9"/>
  <c r="AO198" i="9"/>
  <c r="AL198" i="9"/>
  <c r="AD136" i="3"/>
  <c r="AE136" i="3"/>
  <c r="AG94" i="3"/>
  <c r="AF94" i="3"/>
  <c r="AB83" i="3"/>
  <c r="AG83" i="3"/>
  <c r="AH144" i="3"/>
  <c r="AE144" i="3"/>
  <c r="AE92" i="3"/>
  <c r="Y92" i="3"/>
  <c r="AE104" i="3"/>
  <c r="Y104" i="3"/>
  <c r="AH128" i="3"/>
  <c r="AC128" i="3"/>
  <c r="AD113" i="3"/>
  <c r="AE113" i="3"/>
  <c r="AG160" i="3"/>
  <c r="AB160" i="3"/>
  <c r="AG63" i="3"/>
  <c r="AE63" i="3"/>
  <c r="AH182" i="3"/>
  <c r="AB182" i="3"/>
  <c r="AG47" i="3"/>
  <c r="Y63" i="3"/>
  <c r="AC54" i="3"/>
  <c r="AN126" i="9"/>
  <c r="AK59" i="9"/>
  <c r="AQ59" i="9"/>
  <c r="AQ126" i="9"/>
  <c r="V149" i="3"/>
  <c r="X149" i="3" s="1"/>
  <c r="AO140" i="9"/>
  <c r="AP140" i="9"/>
  <c r="AM140" i="9"/>
  <c r="AN140" i="9"/>
  <c r="AL140" i="9"/>
  <c r="AH140" i="9"/>
  <c r="S125" i="3"/>
  <c r="S20" i="3"/>
  <c r="T20" i="3" s="1"/>
  <c r="S103" i="3"/>
  <c r="S114" i="3"/>
  <c r="AG136" i="3"/>
  <c r="AH136" i="3"/>
  <c r="AD94" i="3"/>
  <c r="AH94" i="3"/>
  <c r="AE83" i="3"/>
  <c r="AD83" i="3"/>
  <c r="AC144" i="3"/>
  <c r="Y144" i="3"/>
  <c r="AG92" i="3"/>
  <c r="AH92" i="3"/>
  <c r="AF104" i="3"/>
  <c r="AH104" i="3"/>
  <c r="AF128" i="3"/>
  <c r="AE128" i="3"/>
  <c r="AC113" i="3"/>
  <c r="AG113" i="3"/>
  <c r="AH160" i="3"/>
  <c r="AC160" i="3"/>
  <c r="Y47" i="3"/>
  <c r="AD47" i="3"/>
  <c r="Y182" i="3"/>
  <c r="AE182" i="3"/>
  <c r="AC47" i="3"/>
  <c r="AF63" i="3"/>
  <c r="X61" i="3"/>
  <c r="AG61" i="3" s="1"/>
  <c r="X37" i="3"/>
  <c r="AE37" i="3" s="1"/>
  <c r="AH32" i="9"/>
  <c r="AH206" i="9"/>
  <c r="AH59" i="9"/>
  <c r="X178" i="3"/>
  <c r="V40" i="3"/>
  <c r="AK156" i="9"/>
  <c r="AN156" i="9"/>
  <c r="AH156" i="9"/>
  <c r="AM156" i="9"/>
  <c r="AL156" i="9"/>
  <c r="AQ156" i="9"/>
  <c r="S128" i="3"/>
  <c r="S136" i="3"/>
  <c r="S97" i="3"/>
  <c r="S71" i="3"/>
  <c r="S82" i="3"/>
  <c r="S190" i="3"/>
  <c r="AC136" i="3"/>
  <c r="Y94" i="3"/>
  <c r="AH83" i="3"/>
  <c r="AD144" i="3"/>
  <c r="AF92" i="3"/>
  <c r="AG104" i="3"/>
  <c r="Y128" i="3"/>
  <c r="AB113" i="3"/>
  <c r="AF160" i="3"/>
  <c r="AH47" i="3"/>
  <c r="AF182" i="3"/>
  <c r="AB63" i="3"/>
  <c r="AE47" i="3"/>
  <c r="AO126" i="9"/>
  <c r="AM105" i="9"/>
  <c r="AN59" i="9"/>
  <c r="X170" i="3"/>
  <c r="AD207" i="3"/>
  <c r="AP133" i="9"/>
  <c r="AL133" i="9"/>
  <c r="AQ133" i="9"/>
  <c r="AM133" i="9"/>
  <c r="AH133" i="9"/>
  <c r="AN133" i="9"/>
  <c r="AL193" i="9"/>
  <c r="AQ193" i="9"/>
  <c r="AK193" i="9"/>
  <c r="AO193" i="9"/>
  <c r="AH193" i="9"/>
  <c r="AP193" i="9"/>
  <c r="AH85" i="9"/>
  <c r="AQ85" i="9"/>
  <c r="AP85" i="9"/>
  <c r="AM85" i="9"/>
  <c r="AN85" i="9"/>
  <c r="AL85" i="9"/>
  <c r="AH52" i="9"/>
  <c r="AL52" i="9"/>
  <c r="AN52" i="9"/>
  <c r="AQ52" i="9"/>
  <c r="AO52" i="9"/>
  <c r="AH102" i="9"/>
  <c r="AL102" i="9"/>
  <c r="AQ102" i="9"/>
  <c r="AK102" i="9"/>
  <c r="AN102" i="9"/>
  <c r="AP102" i="9"/>
  <c r="AK147" i="9"/>
  <c r="AN147" i="9"/>
  <c r="AL147" i="9"/>
  <c r="AP147" i="9"/>
  <c r="AM147" i="9"/>
  <c r="AO147" i="9"/>
  <c r="AP121" i="9"/>
  <c r="AL121" i="9"/>
  <c r="AH121" i="9"/>
  <c r="AK121" i="9"/>
  <c r="AQ121" i="9"/>
  <c r="S200" i="3"/>
  <c r="S148" i="3"/>
  <c r="S41" i="3"/>
  <c r="T41" i="3" s="1"/>
  <c r="S39" i="3"/>
  <c r="T39" i="3" s="1"/>
  <c r="S50" i="3"/>
  <c r="T50" i="3" s="1"/>
  <c r="S149" i="3"/>
  <c r="U11" i="3"/>
  <c r="V97" i="3"/>
  <c r="X97" i="3" s="1"/>
  <c r="X33" i="3"/>
  <c r="V181" i="3"/>
  <c r="X181" i="3" s="1"/>
  <c r="V53" i="3"/>
  <c r="X53" i="3" s="1"/>
  <c r="V151" i="3"/>
  <c r="V103" i="3"/>
  <c r="X103" i="3" s="1"/>
  <c r="X87" i="3"/>
  <c r="X71" i="3"/>
  <c r="AF71" i="3" s="1"/>
  <c r="V23" i="3"/>
  <c r="X23" i="3" s="1"/>
  <c r="V202" i="3"/>
  <c r="V138" i="3"/>
  <c r="V106" i="3"/>
  <c r="X106" i="3" s="1"/>
  <c r="V90" i="3"/>
  <c r="V42" i="3"/>
  <c r="X42" i="3" s="1"/>
  <c r="V26" i="3"/>
  <c r="X26" i="3" s="1"/>
  <c r="U82" i="4"/>
  <c r="X93" i="3"/>
  <c r="S44" i="2"/>
  <c r="AQ56" i="9"/>
  <c r="S130" i="2"/>
  <c r="X65" i="3"/>
  <c r="AN199" i="9"/>
  <c r="X22" i="3"/>
  <c r="Q24" i="2"/>
  <c r="Q200" i="2"/>
  <c r="Q136" i="2"/>
  <c r="Q72" i="2"/>
  <c r="Q211" i="2"/>
  <c r="Q29" i="2"/>
  <c r="S29" i="2" s="1"/>
  <c r="Q45" i="2"/>
  <c r="S45" i="2" s="1"/>
  <c r="Q61" i="2"/>
  <c r="Q77" i="2"/>
  <c r="Q93" i="2"/>
  <c r="S93" i="2" s="1"/>
  <c r="Q109" i="2"/>
  <c r="Q125" i="2"/>
  <c r="Q141" i="2"/>
  <c r="Q157" i="2"/>
  <c r="S157" i="2" s="1"/>
  <c r="AC156" i="4" s="1"/>
  <c r="AD156" i="4" s="1"/>
  <c r="O27" i="2"/>
  <c r="O43" i="2"/>
  <c r="O59" i="2"/>
  <c r="O75" i="2"/>
  <c r="O91" i="2"/>
  <c r="O107" i="2"/>
  <c r="O123" i="2"/>
  <c r="O139" i="2"/>
  <c r="O36" i="2"/>
  <c r="S36" i="2" s="1"/>
  <c r="O52" i="2"/>
  <c r="O68" i="2"/>
  <c r="S68" i="2" s="1"/>
  <c r="O84" i="2"/>
  <c r="S84" i="2" s="1"/>
  <c r="O100" i="2"/>
  <c r="S100" i="2" s="1"/>
  <c r="O116" i="2"/>
  <c r="S116" i="2" s="1"/>
  <c r="O132" i="2"/>
  <c r="S132" i="2" s="1"/>
  <c r="O148" i="2"/>
  <c r="S148" i="2" s="1"/>
  <c r="O164" i="2"/>
  <c r="S164" i="2" s="1"/>
  <c r="O180" i="2"/>
  <c r="O38" i="2"/>
  <c r="S38" i="2" s="1"/>
  <c r="O70" i="2"/>
  <c r="O102" i="2"/>
  <c r="O134" i="2"/>
  <c r="S134" i="2" s="1"/>
  <c r="O158" i="2"/>
  <c r="O179" i="2"/>
  <c r="S179" i="2" s="1"/>
  <c r="O197" i="2"/>
  <c r="O23" i="2"/>
  <c r="S23" i="2" s="1"/>
  <c r="O47" i="2"/>
  <c r="S47" i="2" s="1"/>
  <c r="O67" i="2"/>
  <c r="O87" i="2"/>
  <c r="S87" i="2" s="1"/>
  <c r="O111" i="2"/>
  <c r="S111" i="2" s="1"/>
  <c r="O131" i="2"/>
  <c r="O32" i="2"/>
  <c r="O56" i="2"/>
  <c r="S56" i="2" s="1"/>
  <c r="O76" i="2"/>
  <c r="S76" i="2" s="1"/>
  <c r="O96" i="2"/>
  <c r="O120" i="2"/>
  <c r="S120" i="2" s="1"/>
  <c r="O140" i="2"/>
  <c r="O160" i="2"/>
  <c r="O184" i="2"/>
  <c r="S184" i="2" s="1"/>
  <c r="O54" i="2"/>
  <c r="S54" i="2" s="1"/>
  <c r="O94" i="2"/>
  <c r="S94" i="2" s="1"/>
  <c r="O142" i="2"/>
  <c r="S142" i="2" s="1"/>
  <c r="O169" i="2"/>
  <c r="O193" i="2"/>
  <c r="S193" i="2" s="1"/>
  <c r="O14" i="2"/>
  <c r="S14" i="2" s="1"/>
  <c r="O41" i="2"/>
  <c r="S41" i="2" s="1"/>
  <c r="O73" i="2"/>
  <c r="S73" i="2" s="1"/>
  <c r="O105" i="2"/>
  <c r="S105" i="2" s="1"/>
  <c r="O137" i="2"/>
  <c r="O159" i="2"/>
  <c r="S159" i="2" s="1"/>
  <c r="O181" i="2"/>
  <c r="S181" i="2" s="1"/>
  <c r="O198" i="2"/>
  <c r="S198" i="2" s="1"/>
  <c r="O15" i="2"/>
  <c r="S15" i="2" s="1"/>
  <c r="O53" i="2"/>
  <c r="S53" i="2" s="1"/>
  <c r="O117" i="2"/>
  <c r="O167" i="2"/>
  <c r="S167" i="2" s="1"/>
  <c r="O204" i="2"/>
  <c r="S204" i="2" s="1"/>
  <c r="O42" i="2"/>
  <c r="S42" i="2" s="1"/>
  <c r="O106" i="2"/>
  <c r="S106" i="2" s="1"/>
  <c r="O161" i="2"/>
  <c r="S161" i="2" s="1"/>
  <c r="O199" i="2"/>
  <c r="S199" i="2" s="1"/>
  <c r="O66" i="2"/>
  <c r="S66" i="2" s="1"/>
  <c r="O177" i="2"/>
  <c r="S177" i="2" s="1"/>
  <c r="O77" i="2"/>
  <c r="O183" i="2"/>
  <c r="S183" i="2" s="1"/>
  <c r="O166" i="2"/>
  <c r="S166" i="2" s="1"/>
  <c r="O192" i="2"/>
  <c r="O31" i="2"/>
  <c r="S31" i="2" s="1"/>
  <c r="O51" i="2"/>
  <c r="S51" i="2" s="1"/>
  <c r="O71" i="2"/>
  <c r="O95" i="2"/>
  <c r="S95" i="2" s="1"/>
  <c r="O115" i="2"/>
  <c r="S115" i="2" s="1"/>
  <c r="O135" i="2"/>
  <c r="S135" i="2" s="1"/>
  <c r="O40" i="2"/>
  <c r="S40" i="2" s="1"/>
  <c r="O60" i="2"/>
  <c r="S60" i="2" s="1"/>
  <c r="O80" i="2"/>
  <c r="O104" i="2"/>
  <c r="S104" i="2" s="1"/>
  <c r="O124" i="2"/>
  <c r="S124" i="2" s="1"/>
  <c r="O144" i="2"/>
  <c r="O168" i="2"/>
  <c r="O22" i="2"/>
  <c r="S22" i="2" s="1"/>
  <c r="O62" i="2"/>
  <c r="S62" i="2" s="1"/>
  <c r="O110" i="2"/>
  <c r="S110" i="2" s="1"/>
  <c r="O147" i="2"/>
  <c r="S147" i="2" s="1"/>
  <c r="O174" i="2"/>
  <c r="S174" i="2" s="1"/>
  <c r="O201" i="2"/>
  <c r="O18" i="2"/>
  <c r="S18" i="2" s="1"/>
  <c r="O49" i="2"/>
  <c r="S49" i="2" s="1"/>
  <c r="O81" i="2"/>
  <c r="S81" i="2" s="1"/>
  <c r="O113" i="2"/>
  <c r="S113" i="2" s="1"/>
  <c r="O143" i="2"/>
  <c r="S143" i="2" s="1"/>
  <c r="O165" i="2"/>
  <c r="S165" i="2" s="1"/>
  <c r="O186" i="2"/>
  <c r="O202" i="2"/>
  <c r="O19" i="2"/>
  <c r="S19" i="2" s="1"/>
  <c r="O69" i="2"/>
  <c r="S69" i="2" s="1"/>
  <c r="O133" i="2"/>
  <c r="S133" i="2" s="1"/>
  <c r="O178" i="2"/>
  <c r="O13" i="2"/>
  <c r="O58" i="2"/>
  <c r="S58" i="2" s="1"/>
  <c r="O122" i="2"/>
  <c r="S122" i="2" s="1"/>
  <c r="O171" i="2"/>
  <c r="O207" i="2"/>
  <c r="S207" i="2" s="1"/>
  <c r="O98" i="2"/>
  <c r="S98" i="2" s="1"/>
  <c r="O195" i="2"/>
  <c r="S195" i="2" s="1"/>
  <c r="O109" i="2"/>
  <c r="O200" i="2"/>
  <c r="O114" i="2"/>
  <c r="S114" i="2" s="1"/>
  <c r="O151" i="2"/>
  <c r="S151" i="2" s="1"/>
  <c r="AC150" i="4" s="1"/>
  <c r="AD150" i="4" s="1"/>
  <c r="V17" i="3"/>
  <c r="X17" i="3" s="1"/>
  <c r="AF17" i="3" s="1"/>
  <c r="V131" i="3"/>
  <c r="X131" i="3" s="1"/>
  <c r="X99" i="3"/>
  <c r="Y99" i="3" s="1"/>
  <c r="X49" i="3"/>
  <c r="AH108" i="9"/>
  <c r="X101" i="3"/>
  <c r="AD101" i="3" s="1"/>
  <c r="R34" i="1"/>
  <c r="R18" i="1"/>
  <c r="R197" i="1"/>
  <c r="R183" i="1"/>
  <c r="R123" i="1"/>
  <c r="R176" i="1"/>
  <c r="R116" i="1"/>
  <c r="R159" i="1"/>
  <c r="R67" i="1"/>
  <c r="R19" i="1"/>
  <c r="R95" i="1"/>
  <c r="R103" i="1"/>
  <c r="R64" i="1"/>
  <c r="R47" i="1"/>
  <c r="R129" i="1"/>
  <c r="R128" i="1"/>
  <c r="R132" i="1"/>
  <c r="R66" i="1"/>
  <c r="R73" i="1"/>
  <c r="R53" i="1"/>
  <c r="R44" i="1"/>
  <c r="R29" i="1"/>
  <c r="R200" i="1"/>
  <c r="R195" i="1"/>
  <c r="R108" i="1"/>
  <c r="R88" i="1"/>
  <c r="R134" i="1"/>
  <c r="R127" i="1"/>
  <c r="R90" i="1"/>
  <c r="R43" i="1"/>
  <c r="R42" i="1"/>
  <c r="R211" i="1"/>
  <c r="R51" i="1"/>
  <c r="R14" i="1"/>
  <c r="R158" i="1"/>
  <c r="R76" i="1"/>
  <c r="R58" i="1"/>
  <c r="R39" i="1"/>
  <c r="R194" i="1"/>
  <c r="R17" i="1"/>
  <c r="R206" i="1"/>
  <c r="R98" i="1"/>
  <c r="R140" i="1"/>
  <c r="R198" i="1"/>
  <c r="R165" i="1"/>
  <c r="R62" i="1"/>
  <c r="R80" i="1"/>
  <c r="R208" i="1"/>
  <c r="R102" i="1"/>
  <c r="R133" i="1"/>
  <c r="R169" i="1"/>
  <c r="R168" i="1"/>
  <c r="R120" i="1"/>
  <c r="R130" i="1"/>
  <c r="U207" i="4"/>
  <c r="U204" i="4"/>
  <c r="U203" i="4"/>
  <c r="U200" i="4"/>
  <c r="U198" i="4"/>
  <c r="U195" i="4"/>
  <c r="U193" i="4"/>
  <c r="U191" i="4"/>
  <c r="U189" i="4"/>
  <c r="U188" i="4"/>
  <c r="U185" i="4"/>
  <c r="U183" i="4"/>
  <c r="U179" i="4"/>
  <c r="U177" i="4"/>
  <c r="U175" i="4"/>
  <c r="U169" i="4"/>
  <c r="U160" i="4"/>
  <c r="U124" i="4"/>
  <c r="U118" i="4"/>
  <c r="U114" i="4"/>
  <c r="U110" i="4"/>
  <c r="U106" i="4"/>
  <c r="U103" i="4"/>
  <c r="U100" i="4"/>
  <c r="U98" i="4"/>
  <c r="U92" i="4"/>
  <c r="U90" i="4"/>
  <c r="U88" i="4"/>
  <c r="U85" i="4"/>
  <c r="U79" i="4"/>
  <c r="U76" i="4"/>
  <c r="U75" i="4"/>
  <c r="U71" i="4"/>
  <c r="U65" i="4"/>
  <c r="U61" i="4"/>
  <c r="U58" i="4"/>
  <c r="U54" i="4"/>
  <c r="U50" i="4"/>
  <c r="U47" i="4"/>
  <c r="U46" i="4"/>
  <c r="U40" i="4"/>
  <c r="U34" i="4"/>
  <c r="U30" i="4"/>
  <c r="U27" i="4"/>
  <c r="U25" i="4"/>
  <c r="U23" i="4"/>
  <c r="U17" i="4"/>
  <c r="AH73" i="9"/>
  <c r="AN73" i="9"/>
  <c r="AO73" i="9"/>
  <c r="AL73" i="9"/>
  <c r="AQ73" i="9"/>
  <c r="AP73" i="9"/>
  <c r="AQ188" i="9"/>
  <c r="AM188" i="9"/>
  <c r="AO188" i="9"/>
  <c r="AN188" i="9"/>
  <c r="AL188" i="9"/>
  <c r="AK188" i="9"/>
  <c r="AH188" i="9"/>
  <c r="AP188" i="9"/>
  <c r="AN31" i="9"/>
  <c r="AQ23" i="9"/>
  <c r="AN23" i="9"/>
  <c r="AH31" i="9"/>
  <c r="AQ31" i="9"/>
  <c r="AM23" i="9"/>
  <c r="AK184" i="9"/>
  <c r="AP184" i="9"/>
  <c r="AQ184" i="9"/>
  <c r="AO184" i="9"/>
  <c r="AL184" i="9"/>
  <c r="AH184" i="9"/>
  <c r="AN184" i="9"/>
  <c r="AM184" i="9"/>
  <c r="AL154" i="9"/>
  <c r="AK154" i="9"/>
  <c r="AO154" i="9"/>
  <c r="AN154" i="9"/>
  <c r="AP154" i="9"/>
  <c r="AQ154" i="9"/>
  <c r="AH154" i="9"/>
  <c r="AM154" i="9"/>
  <c r="AH109" i="9"/>
  <c r="AP109" i="9"/>
  <c r="AK109" i="9"/>
  <c r="AO109" i="9"/>
  <c r="AQ109" i="9"/>
  <c r="AM109" i="9"/>
  <c r="AL109" i="9"/>
  <c r="AN109" i="9"/>
  <c r="AP92" i="9"/>
  <c r="AL92" i="9"/>
  <c r="AM92" i="9"/>
  <c r="AK92" i="9"/>
  <c r="AH92" i="9"/>
  <c r="AO92" i="9"/>
  <c r="AQ92" i="9"/>
  <c r="AN92" i="9"/>
  <c r="AQ182" i="9"/>
  <c r="AK182" i="9"/>
  <c r="AK178" i="9"/>
  <c r="AM178" i="9"/>
  <c r="AQ178" i="9"/>
  <c r="AL178" i="9"/>
  <c r="AO178" i="9"/>
  <c r="AN178" i="9"/>
  <c r="AH178" i="9"/>
  <c r="AP178" i="9"/>
  <c r="AH114" i="9"/>
  <c r="AO114" i="9"/>
  <c r="AP114" i="9"/>
  <c r="AK114" i="9"/>
  <c r="AM114" i="9"/>
  <c r="AQ114" i="9"/>
  <c r="AG94" i="9"/>
  <c r="J91" i="10" s="1"/>
  <c r="P91" i="10" s="1"/>
  <c r="AG80" i="9"/>
  <c r="AG186" i="9"/>
  <c r="J183" i="10" s="1"/>
  <c r="P183" i="10" s="1"/>
  <c r="AG104" i="9"/>
  <c r="AG95" i="9"/>
  <c r="J92" i="10" s="1"/>
  <c r="P92" i="10" s="1"/>
  <c r="AQ132" i="9"/>
  <c r="AH132" i="9"/>
  <c r="AP132" i="9"/>
  <c r="AK132" i="9"/>
  <c r="AN132" i="9"/>
  <c r="AL132" i="9"/>
  <c r="AO132" i="9"/>
  <c r="AM132" i="9"/>
  <c r="AG111" i="9"/>
  <c r="J108" i="10" s="1"/>
  <c r="P108" i="10" s="1"/>
  <c r="AG87" i="9"/>
  <c r="J84" i="10" s="1"/>
  <c r="P84" i="10" s="1"/>
  <c r="AG86" i="9"/>
  <c r="AG136" i="9"/>
  <c r="J133" i="10" s="1"/>
  <c r="P133" i="10" s="1"/>
  <c r="R13" i="2"/>
  <c r="R20" i="2"/>
  <c r="R12" i="2"/>
  <c r="S201" i="2"/>
  <c r="S185" i="2"/>
  <c r="S78" i="2"/>
  <c r="S197" i="2"/>
  <c r="S88" i="2"/>
  <c r="S152" i="2"/>
  <c r="S52" i="2"/>
  <c r="T210" i="1"/>
  <c r="X209" i="4" s="1"/>
  <c r="T22" i="1"/>
  <c r="X21" i="4" s="1"/>
  <c r="T118" i="1"/>
  <c r="T75" i="1"/>
  <c r="T38" i="1"/>
  <c r="U38" i="1" s="1"/>
  <c r="T194" i="1"/>
  <c r="X193" i="4" s="1"/>
  <c r="T17" i="1"/>
  <c r="U17" i="1" s="1"/>
  <c r="T51" i="1"/>
  <c r="T165" i="1"/>
  <c r="T84" i="1"/>
  <c r="X83" i="4" s="1"/>
  <c r="T103" i="1"/>
  <c r="U103" i="1" s="1"/>
  <c r="X103" i="1" s="1"/>
  <c r="T43" i="1"/>
  <c r="X42" i="4" s="1"/>
  <c r="T170" i="1"/>
  <c r="X169" i="4" s="1"/>
  <c r="T160" i="1"/>
  <c r="T30" i="1"/>
  <c r="X29" i="4" s="1"/>
  <c r="T39" i="1"/>
  <c r="X38" i="4" s="1"/>
  <c r="T23" i="1"/>
  <c r="U23" i="1" s="1"/>
  <c r="T63" i="1"/>
  <c r="T12" i="1"/>
  <c r="X11" i="4" s="1"/>
  <c r="T18" i="1"/>
  <c r="X17" i="4" s="1"/>
  <c r="T57" i="1"/>
  <c r="X56" i="4" s="1"/>
  <c r="T60" i="1"/>
  <c r="U60" i="1" s="1"/>
  <c r="T65" i="1"/>
  <c r="X64" i="4" s="1"/>
  <c r="T207" i="1"/>
  <c r="T175" i="1"/>
  <c r="X174" i="4" s="1"/>
  <c r="T135" i="1"/>
  <c r="T95" i="1"/>
  <c r="U95" i="1" s="1"/>
  <c r="T164" i="1"/>
  <c r="U164" i="1" s="1"/>
  <c r="AE164" i="1" s="1"/>
  <c r="T92" i="1"/>
  <c r="X91" i="4" s="1"/>
  <c r="T73" i="1"/>
  <c r="X72" i="4" s="1"/>
  <c r="T145" i="1"/>
  <c r="X144" i="4" s="1"/>
  <c r="T185" i="1"/>
  <c r="U185" i="1" s="1"/>
  <c r="T102" i="1"/>
  <c r="T134" i="1"/>
  <c r="U70" i="1"/>
  <c r="X69" i="4"/>
  <c r="T198" i="1"/>
  <c r="T200" i="1"/>
  <c r="T144" i="1"/>
  <c r="T83" i="1"/>
  <c r="T86" i="1"/>
  <c r="X85" i="4" s="1"/>
  <c r="T26" i="1"/>
  <c r="U26" i="1" s="1"/>
  <c r="AC26" i="1" s="1"/>
  <c r="T136" i="1"/>
  <c r="T128" i="1"/>
  <c r="T28" i="1"/>
  <c r="T61" i="1"/>
  <c r="U61" i="1" s="1"/>
  <c r="T64" i="1"/>
  <c r="U64" i="1" s="1"/>
  <c r="T16" i="1"/>
  <c r="X15" i="4" s="1"/>
  <c r="T44" i="1"/>
  <c r="U44" i="1" s="1"/>
  <c r="T52" i="1"/>
  <c r="U52" i="1" s="1"/>
  <c r="T36" i="1"/>
  <c r="X35" i="4" s="1"/>
  <c r="T211" i="1"/>
  <c r="T47" i="1"/>
  <c r="T199" i="1"/>
  <c r="X198" i="4" s="1"/>
  <c r="T167" i="1"/>
  <c r="X166" i="4" s="1"/>
  <c r="T119" i="1"/>
  <c r="X118" i="4" s="1"/>
  <c r="T79" i="1"/>
  <c r="T156" i="1"/>
  <c r="T77" i="1"/>
  <c r="T117" i="1"/>
  <c r="T161" i="1"/>
  <c r="T197" i="1"/>
  <c r="T78" i="1"/>
  <c r="U78" i="1" s="1"/>
  <c r="T114" i="1"/>
  <c r="T154" i="1"/>
  <c r="T186" i="1"/>
  <c r="U186" i="1" s="1"/>
  <c r="T123" i="1"/>
  <c r="X122" i="4" s="1"/>
  <c r="T80" i="1"/>
  <c r="X79" i="4" s="1"/>
  <c r="T150" i="1"/>
  <c r="T171" i="1"/>
  <c r="T72" i="1"/>
  <c r="T176" i="1"/>
  <c r="T27" i="1"/>
  <c r="U27" i="1" s="1"/>
  <c r="T34" i="1"/>
  <c r="X33" i="4" s="1"/>
  <c r="T40" i="1"/>
  <c r="X39" i="4" s="1"/>
  <c r="T45" i="1"/>
  <c r="U45" i="1" s="1"/>
  <c r="AB45" i="1" s="1"/>
  <c r="T25" i="1"/>
  <c r="U25" i="1" s="1"/>
  <c r="T49" i="1"/>
  <c r="T50" i="1"/>
  <c r="X49" i="4" s="1"/>
  <c r="T31" i="1"/>
  <c r="U31" i="1" s="1"/>
  <c r="AF31" i="1" s="1"/>
  <c r="T35" i="1"/>
  <c r="X34" i="4" s="1"/>
  <c r="T159" i="1"/>
  <c r="X158" i="4" s="1"/>
  <c r="T111" i="1"/>
  <c r="T204" i="1"/>
  <c r="T124" i="1"/>
  <c r="U124" i="1" s="1"/>
  <c r="T68" i="1"/>
  <c r="T125" i="1"/>
  <c r="T201" i="1"/>
  <c r="U201" i="1" s="1"/>
  <c r="T158" i="1"/>
  <c r="T107" i="1"/>
  <c r="T99" i="1"/>
  <c r="T147" i="1"/>
  <c r="T42" i="1"/>
  <c r="T54" i="1"/>
  <c r="X53" i="4" s="1"/>
  <c r="T24" i="1"/>
  <c r="X23" i="4" s="1"/>
  <c r="T33" i="1"/>
  <c r="X32" i="4" s="1"/>
  <c r="T15" i="1"/>
  <c r="T56" i="1"/>
  <c r="X55" i="4" s="1"/>
  <c r="T55" i="1"/>
  <c r="T41" i="1"/>
  <c r="T32" i="1"/>
  <c r="T21" i="1"/>
  <c r="X20" i="4" s="1"/>
  <c r="T58" i="1"/>
  <c r="T20" i="1"/>
  <c r="U20" i="1" s="1"/>
  <c r="T183" i="1"/>
  <c r="X182" i="4" s="1"/>
  <c r="T143" i="1"/>
  <c r="X142" i="4" s="1"/>
  <c r="T196" i="1"/>
  <c r="U196" i="1" s="1"/>
  <c r="AG196" i="1" s="1"/>
  <c r="T116" i="1"/>
  <c r="T19" i="1"/>
  <c r="T97" i="1"/>
  <c r="X96" i="4" s="1"/>
  <c r="T129" i="1"/>
  <c r="U129" i="1" s="1"/>
  <c r="T181" i="1"/>
  <c r="U181" i="1" s="1"/>
  <c r="X181" i="1" s="1"/>
  <c r="T66" i="1"/>
  <c r="U66" i="1" s="1"/>
  <c r="AF66" i="1" s="1"/>
  <c r="T98" i="1"/>
  <c r="U98" i="1" s="1"/>
  <c r="U18" i="1"/>
  <c r="AA18" i="1" s="1"/>
  <c r="AB60" i="1"/>
  <c r="AE60" i="1"/>
  <c r="AG60" i="1"/>
  <c r="X60" i="1"/>
  <c r="AC60" i="1"/>
  <c r="AD60" i="1"/>
  <c r="AF60" i="1"/>
  <c r="AA60" i="1"/>
  <c r="U84" i="1"/>
  <c r="X59" i="4"/>
  <c r="AA181" i="1"/>
  <c r="T162" i="1"/>
  <c r="P203" i="1"/>
  <c r="T203" i="1" s="1"/>
  <c r="U36" i="1"/>
  <c r="AD36" i="1" s="1"/>
  <c r="T88" i="1"/>
  <c r="AC68" i="3"/>
  <c r="AF68" i="3"/>
  <c r="AD68" i="3"/>
  <c r="AE68" i="3"/>
  <c r="AH68" i="3"/>
  <c r="AG68" i="3"/>
  <c r="AB68" i="3"/>
  <c r="Y68" i="3"/>
  <c r="X37" i="4"/>
  <c r="X19" i="4"/>
  <c r="V91" i="3"/>
  <c r="X91" i="3" s="1"/>
  <c r="AC91" i="3" s="1"/>
  <c r="V75" i="3"/>
  <c r="X75" i="3" s="1"/>
  <c r="AF75" i="3" s="1"/>
  <c r="AC139" i="3"/>
  <c r="AM121" i="9"/>
  <c r="S25" i="2"/>
  <c r="R18" i="2"/>
  <c r="R180" i="1"/>
  <c r="R63" i="1"/>
  <c r="R100" i="1"/>
  <c r="R210" i="1"/>
  <c r="R163" i="1"/>
  <c r="R137" i="1"/>
  <c r="R48" i="1"/>
  <c r="R28" i="1"/>
  <c r="R106" i="1"/>
  <c r="R15" i="1"/>
  <c r="R204" i="1"/>
  <c r="R105" i="1"/>
  <c r="R91" i="1"/>
  <c r="R160" i="1"/>
  <c r="R151" i="1"/>
  <c r="R166" i="1"/>
  <c r="R153" i="1"/>
  <c r="R121" i="1"/>
  <c r="R16" i="1"/>
  <c r="R56" i="1"/>
  <c r="R96" i="1"/>
  <c r="R32" i="1"/>
  <c r="R85" i="1"/>
  <c r="R94" i="1"/>
  <c r="R144" i="1"/>
  <c r="R110" i="1"/>
  <c r="R115" i="1"/>
  <c r="R193" i="1"/>
  <c r="R146" i="1"/>
  <c r="R179" i="1"/>
  <c r="R155" i="1"/>
  <c r="R119" i="1"/>
  <c r="R173" i="1"/>
  <c r="R181" i="1"/>
  <c r="R21" i="2"/>
  <c r="S140" i="2"/>
  <c r="R19" i="2"/>
  <c r="X134" i="4"/>
  <c r="U135" i="1"/>
  <c r="R149" i="1"/>
  <c r="R205" i="1"/>
  <c r="R26" i="1"/>
  <c r="R55" i="1"/>
  <c r="R161" i="1"/>
  <c r="R157" i="1"/>
  <c r="R184" i="1"/>
  <c r="R112" i="1"/>
  <c r="AG160" i="9"/>
  <c r="J157" i="10" s="1"/>
  <c r="P157" i="10" s="1"/>
  <c r="AG158" i="9"/>
  <c r="AG107" i="9"/>
  <c r="AG72" i="9"/>
  <c r="AP72" i="9" s="1"/>
  <c r="AG67" i="9"/>
  <c r="J64" i="10" s="1"/>
  <c r="P64" i="10" s="1"/>
  <c r="P71" i="1"/>
  <c r="T71" i="1" s="1"/>
  <c r="P180" i="1"/>
  <c r="T180" i="1" s="1"/>
  <c r="P148" i="1"/>
  <c r="T148" i="1" s="1"/>
  <c r="P13" i="1"/>
  <c r="P81" i="1"/>
  <c r="T81" i="1" s="1"/>
  <c r="P101" i="1"/>
  <c r="T101" i="1" s="1"/>
  <c r="P121" i="1"/>
  <c r="T121" i="1" s="1"/>
  <c r="P133" i="1"/>
  <c r="T133" i="1" s="1"/>
  <c r="P149" i="1"/>
  <c r="T149" i="1" s="1"/>
  <c r="P169" i="1"/>
  <c r="T169" i="1" s="1"/>
  <c r="U169" i="1" s="1"/>
  <c r="P189" i="1"/>
  <c r="T189" i="1" s="1"/>
  <c r="P205" i="1"/>
  <c r="T205" i="1" s="1"/>
  <c r="X204" i="4" s="1"/>
  <c r="P90" i="1"/>
  <c r="T90" i="1" s="1"/>
  <c r="P106" i="1"/>
  <c r="T106" i="1" s="1"/>
  <c r="P122" i="1"/>
  <c r="T122" i="1" s="1"/>
  <c r="P138" i="1"/>
  <c r="T138" i="1" s="1"/>
  <c r="P178" i="1"/>
  <c r="T178" i="1" s="1"/>
  <c r="P202" i="1"/>
  <c r="T202" i="1" s="1"/>
  <c r="X201" i="4" s="1"/>
  <c r="P187" i="1"/>
  <c r="T187" i="1" s="1"/>
  <c r="P184" i="1"/>
  <c r="T184" i="1" s="1"/>
  <c r="P163" i="1"/>
  <c r="T163" i="1" s="1"/>
  <c r="AG58" i="9"/>
  <c r="J55" i="10" s="1"/>
  <c r="P55" i="10" s="1"/>
  <c r="AG190" i="9"/>
  <c r="J187" i="10" s="1"/>
  <c r="P187" i="10" s="1"/>
  <c r="AG165" i="9"/>
  <c r="J162" i="10" s="1"/>
  <c r="P162" i="10" s="1"/>
  <c r="P172" i="1"/>
  <c r="T172" i="1" s="1"/>
  <c r="P132" i="1"/>
  <c r="T132" i="1" s="1"/>
  <c r="P108" i="1"/>
  <c r="T108" i="1" s="1"/>
  <c r="P76" i="1"/>
  <c r="T76" i="1" s="1"/>
  <c r="P69" i="1"/>
  <c r="T69" i="1" s="1"/>
  <c r="U69" i="1" s="1"/>
  <c r="AE69" i="1" s="1"/>
  <c r="P85" i="1"/>
  <c r="T85" i="1" s="1"/>
  <c r="U85" i="1" s="1"/>
  <c r="P109" i="1"/>
  <c r="T109" i="1" s="1"/>
  <c r="P141" i="1"/>
  <c r="T141" i="1" s="1"/>
  <c r="X140" i="4" s="1"/>
  <c r="P153" i="1"/>
  <c r="T153" i="1" s="1"/>
  <c r="P173" i="1"/>
  <c r="P193" i="1"/>
  <c r="T193" i="1" s="1"/>
  <c r="P209" i="1"/>
  <c r="T209" i="1" s="1"/>
  <c r="X208" i="4" s="1"/>
  <c r="P74" i="1"/>
  <c r="T74" i="1" s="1"/>
  <c r="P94" i="1"/>
  <c r="P110" i="1"/>
  <c r="T110" i="1" s="1"/>
  <c r="P126" i="1"/>
  <c r="T126" i="1" s="1"/>
  <c r="P142" i="1"/>
  <c r="T142" i="1" s="1"/>
  <c r="P166" i="1"/>
  <c r="T166" i="1" s="1"/>
  <c r="P182" i="1"/>
  <c r="T182" i="1" s="1"/>
  <c r="P206" i="1"/>
  <c r="T206" i="1" s="1"/>
  <c r="U206" i="1" s="1"/>
  <c r="P139" i="1"/>
  <c r="T139" i="1" s="1"/>
  <c r="X138" i="4" s="1"/>
  <c r="P168" i="1"/>
  <c r="T168" i="1" s="1"/>
  <c r="P53" i="1"/>
  <c r="T53" i="1" s="1"/>
  <c r="AG209" i="9"/>
  <c r="J206" i="10" s="1"/>
  <c r="P206" i="10" s="1"/>
  <c r="AG204" i="9"/>
  <c r="AG108" i="3"/>
  <c r="AH108" i="3"/>
  <c r="AB108" i="3"/>
  <c r="AF108" i="3"/>
  <c r="AD108" i="3"/>
  <c r="Y108" i="3"/>
  <c r="AE108" i="3"/>
  <c r="AC108" i="3"/>
  <c r="AH204" i="3"/>
  <c r="AD204" i="3"/>
  <c r="AG204" i="3"/>
  <c r="Y204" i="3"/>
  <c r="AE204" i="3"/>
  <c r="AB204" i="3"/>
  <c r="AF204" i="3"/>
  <c r="AC204" i="3"/>
  <c r="AH37" i="3"/>
  <c r="Y37" i="3"/>
  <c r="AF37" i="3"/>
  <c r="AH172" i="3"/>
  <c r="AB172" i="3"/>
  <c r="Y172" i="3"/>
  <c r="AC172" i="3"/>
  <c r="AE172" i="3"/>
  <c r="AG172" i="3"/>
  <c r="AF172" i="3"/>
  <c r="AD172" i="3"/>
  <c r="AF208" i="3"/>
  <c r="AB208" i="3"/>
  <c r="AG208" i="3"/>
  <c r="Y208" i="3"/>
  <c r="AE208" i="3"/>
  <c r="AC208" i="3"/>
  <c r="AD208" i="3"/>
  <c r="AH208" i="3"/>
  <c r="AB112" i="3"/>
  <c r="AC112" i="3"/>
  <c r="Y112" i="3"/>
  <c r="AF112" i="3"/>
  <c r="AH112" i="3"/>
  <c r="AG112" i="3"/>
  <c r="AE112" i="3"/>
  <c r="AD112" i="3"/>
  <c r="Y71" i="3"/>
  <c r="AH17" i="3"/>
  <c r="U33" i="1"/>
  <c r="X33" i="1" s="1"/>
  <c r="V161" i="3"/>
  <c r="X24" i="4"/>
  <c r="U73" i="1"/>
  <c r="U194" i="1"/>
  <c r="B13" i="1"/>
  <c r="C14" i="1"/>
  <c r="C10" i="10"/>
  <c r="C13" i="9"/>
  <c r="X135" i="3"/>
  <c r="AG194" i="9"/>
  <c r="J191" i="10" s="1"/>
  <c r="P191" i="10" s="1"/>
  <c r="P131" i="1"/>
  <c r="P112" i="1"/>
  <c r="T112" i="1" s="1"/>
  <c r="P62" i="1"/>
  <c r="T62" i="1" s="1"/>
  <c r="P179" i="1"/>
  <c r="T179" i="1" s="1"/>
  <c r="AG37" i="9"/>
  <c r="J34" i="10" s="1"/>
  <c r="P34" i="10" s="1"/>
  <c r="AG33" i="9"/>
  <c r="AG181" i="9"/>
  <c r="J178" i="10" s="1"/>
  <c r="P178" i="10" s="1"/>
  <c r="AG144" i="9"/>
  <c r="J141" i="10" s="1"/>
  <c r="P141" i="10" s="1"/>
  <c r="AG115" i="9"/>
  <c r="AG99" i="9"/>
  <c r="J96" i="10" s="1"/>
  <c r="P96" i="10" s="1"/>
  <c r="AG79" i="9"/>
  <c r="J76" i="10" s="1"/>
  <c r="P76" i="10" s="1"/>
  <c r="AG68" i="9"/>
  <c r="J65" i="10" s="1"/>
  <c r="P65" i="10" s="1"/>
  <c r="AG205" i="9"/>
  <c r="J202" i="10" s="1"/>
  <c r="P202" i="10" s="1"/>
  <c r="AG63" i="9"/>
  <c r="J60" i="10" s="1"/>
  <c r="P60" i="10" s="1"/>
  <c r="AG48" i="9"/>
  <c r="X40" i="3"/>
  <c r="X109" i="3"/>
  <c r="AG177" i="9"/>
  <c r="J174" i="10" s="1"/>
  <c r="P174" i="10" s="1"/>
  <c r="AG174" i="9"/>
  <c r="J171" i="10" s="1"/>
  <c r="P171" i="10" s="1"/>
  <c r="AG172" i="9"/>
  <c r="J169" i="10" s="1"/>
  <c r="P169" i="10" s="1"/>
  <c r="AG170" i="9"/>
  <c r="AL170" i="9" s="1"/>
  <c r="AG168" i="9"/>
  <c r="J165" i="10" s="1"/>
  <c r="P165" i="10" s="1"/>
  <c r="AG152" i="9"/>
  <c r="J149" i="10" s="1"/>
  <c r="P149" i="10" s="1"/>
  <c r="AG120" i="9"/>
  <c r="AG103" i="9"/>
  <c r="J100" i="10" s="1"/>
  <c r="P100" i="10" s="1"/>
  <c r="AG91" i="9"/>
  <c r="AG90" i="9"/>
  <c r="J87" i="10" s="1"/>
  <c r="P87" i="10" s="1"/>
  <c r="AG83" i="9"/>
  <c r="J80" i="10" s="1"/>
  <c r="P80" i="10" s="1"/>
  <c r="AG71" i="9"/>
  <c r="AH71" i="9" s="1"/>
  <c r="AG208" i="9"/>
  <c r="J205" i="10" s="1"/>
  <c r="P205" i="10" s="1"/>
  <c r="AG196" i="9"/>
  <c r="J193" i="10" s="1"/>
  <c r="P193" i="10" s="1"/>
  <c r="P155" i="1"/>
  <c r="T155" i="1" s="1"/>
  <c r="X154" i="4" s="1"/>
  <c r="P91" i="1"/>
  <c r="P120" i="1"/>
  <c r="T120" i="1" s="1"/>
  <c r="P195" i="1"/>
  <c r="T195" i="1" s="1"/>
  <c r="U195" i="1" s="1"/>
  <c r="P67" i="1"/>
  <c r="T67" i="1" s="1"/>
  <c r="X39" i="3"/>
  <c r="AH39" i="3" s="1"/>
  <c r="X161" i="3"/>
  <c r="AG200" i="9"/>
  <c r="AP200" i="9" s="1"/>
  <c r="AG192" i="9"/>
  <c r="J189" i="10" s="1"/>
  <c r="P189" i="10" s="1"/>
  <c r="AO87" i="9"/>
  <c r="AN61" i="9"/>
  <c r="AG189" i="9"/>
  <c r="J186" i="10" s="1"/>
  <c r="P186" i="10" s="1"/>
  <c r="AG169" i="9"/>
  <c r="J166" i="10" s="1"/>
  <c r="P166" i="10" s="1"/>
  <c r="AG164" i="9"/>
  <c r="J161" i="10" s="1"/>
  <c r="P161" i="10" s="1"/>
  <c r="AP25" i="9"/>
  <c r="AG176" i="9"/>
  <c r="J173" i="10" s="1"/>
  <c r="P173" i="10" s="1"/>
  <c r="AG29" i="9"/>
  <c r="J26" i="10" s="1"/>
  <c r="P26" i="10" s="1"/>
  <c r="AG185" i="9"/>
  <c r="J182" i="10" s="1"/>
  <c r="P182" i="10" s="1"/>
  <c r="AG180" i="9"/>
  <c r="J177" i="10" s="1"/>
  <c r="P177" i="10" s="1"/>
  <c r="AG173" i="9"/>
  <c r="J170" i="10" s="1"/>
  <c r="P170" i="10" s="1"/>
  <c r="AM128" i="9"/>
  <c r="AP128" i="9"/>
  <c r="AO128" i="9"/>
  <c r="AN128" i="9"/>
  <c r="AG65" i="9"/>
  <c r="J62" i="10" s="1"/>
  <c r="P62" i="10" s="1"/>
  <c r="AO121" i="9"/>
  <c r="AG45" i="9"/>
  <c r="AL53" i="9"/>
  <c r="AK53" i="9"/>
  <c r="AP53" i="9"/>
  <c r="AO53" i="9"/>
  <c r="AH53" i="9"/>
  <c r="AN53" i="9"/>
  <c r="AG19" i="9"/>
  <c r="J16" i="10" s="1"/>
  <c r="P16" i="10" s="1"/>
  <c r="AG27" i="9"/>
  <c r="J24" i="10" s="1"/>
  <c r="P24" i="10" s="1"/>
  <c r="AG35" i="9"/>
  <c r="J32" i="10" s="1"/>
  <c r="P32" i="10" s="1"/>
  <c r="AL64" i="9"/>
  <c r="AQ64" i="9"/>
  <c r="AO63" i="9"/>
  <c r="AG42" i="9"/>
  <c r="J39" i="10" s="1"/>
  <c r="P39" i="10" s="1"/>
  <c r="AQ60" i="9"/>
  <c r="AL60" i="9"/>
  <c r="AH60" i="9"/>
  <c r="AM60" i="9"/>
  <c r="AK60" i="9"/>
  <c r="AP60" i="9"/>
  <c r="AN60" i="9"/>
  <c r="AG18" i="9"/>
  <c r="J15" i="10" s="1"/>
  <c r="P15" i="10" s="1"/>
  <c r="AG26" i="9"/>
  <c r="J23" i="10" s="1"/>
  <c r="P23" i="10" s="1"/>
  <c r="AG34" i="9"/>
  <c r="J31" i="10" s="1"/>
  <c r="P31" i="10" s="1"/>
  <c r="AG39" i="9"/>
  <c r="J36" i="10" s="1"/>
  <c r="P36" i="10" s="1"/>
  <c r="AG43" i="9"/>
  <c r="J40" i="10" s="1"/>
  <c r="P40" i="10" s="1"/>
  <c r="AK73" i="9"/>
  <c r="AM97" i="9"/>
  <c r="AK210" i="9"/>
  <c r="AL88" i="9"/>
  <c r="AK128" i="9"/>
  <c r="AH56" i="9"/>
  <c r="AO25" i="9"/>
  <c r="AO56" i="9"/>
  <c r="AQ128" i="9"/>
  <c r="AG28" i="9"/>
  <c r="J25" i="10" s="1"/>
  <c r="P25" i="10" s="1"/>
  <c r="AO135" i="9"/>
  <c r="AO113" i="9"/>
  <c r="AG21" i="9"/>
  <c r="AG15" i="9"/>
  <c r="J12" i="10" s="1"/>
  <c r="P12" i="10" s="1"/>
  <c r="AO97" i="9"/>
  <c r="AL41" i="9"/>
  <c r="AP47" i="9"/>
  <c r="AL128" i="9"/>
  <c r="AM56" i="9"/>
  <c r="AM25" i="9"/>
  <c r="AH128" i="9"/>
  <c r="AG17" i="9"/>
  <c r="J14" i="10" s="1"/>
  <c r="P14" i="10" s="1"/>
  <c r="AG62" i="9"/>
  <c r="J59" i="10" s="1"/>
  <c r="P59" i="10" s="1"/>
  <c r="AG16" i="9"/>
  <c r="J13" i="10" s="1"/>
  <c r="P13" i="10" s="1"/>
  <c r="AG13" i="9"/>
  <c r="J10" i="10" s="1"/>
  <c r="AG12" i="9"/>
  <c r="J9" i="10" s="1"/>
  <c r="Y25" i="3"/>
  <c r="AH88" i="3"/>
  <c r="AD88" i="3"/>
  <c r="AF74" i="3"/>
  <c r="AG74" i="3"/>
  <c r="AE74" i="3"/>
  <c r="AH74" i="3"/>
  <c r="Y74" i="3"/>
  <c r="AC74" i="3"/>
  <c r="AB74" i="3"/>
  <c r="AD74" i="3"/>
  <c r="AB100" i="3"/>
  <c r="AF100" i="3"/>
  <c r="AE100" i="3"/>
  <c r="AD100" i="3"/>
  <c r="AG100" i="3"/>
  <c r="AH100" i="3"/>
  <c r="AC100" i="3"/>
  <c r="Y100" i="3"/>
  <c r="Y140" i="3"/>
  <c r="AC140" i="3"/>
  <c r="AH140" i="3"/>
  <c r="AB140" i="3"/>
  <c r="AE140" i="3"/>
  <c r="AG140" i="3"/>
  <c r="AF140" i="3"/>
  <c r="AD140" i="3"/>
  <c r="AG189" i="3"/>
  <c r="AE189" i="3"/>
  <c r="AB189" i="3"/>
  <c r="AD189" i="3"/>
  <c r="AC189" i="3"/>
  <c r="Y189" i="3"/>
  <c r="AF189" i="3"/>
  <c r="AH189" i="3"/>
  <c r="AC25" i="3"/>
  <c r="AD123" i="3"/>
  <c r="AH123" i="3"/>
  <c r="AC123" i="3"/>
  <c r="AB123" i="3"/>
  <c r="AF123" i="3"/>
  <c r="AG123" i="3"/>
  <c r="Y123" i="3"/>
  <c r="AE123" i="3"/>
  <c r="AD93" i="3"/>
  <c r="AE93" i="3"/>
  <c r="V12" i="3"/>
  <c r="V133" i="3"/>
  <c r="X133" i="3" s="1"/>
  <c r="AE101" i="3"/>
  <c r="AC101" i="3"/>
  <c r="V45" i="3"/>
  <c r="X45" i="3" s="1"/>
  <c r="V79" i="3"/>
  <c r="X79" i="3" s="1"/>
  <c r="V186" i="3"/>
  <c r="X186" i="3" s="1"/>
  <c r="V122" i="3"/>
  <c r="X122" i="3" s="1"/>
  <c r="AG122" i="3" s="1"/>
  <c r="V70" i="3"/>
  <c r="X70" i="3" s="1"/>
  <c r="AE166" i="3"/>
  <c r="AD166" i="3"/>
  <c r="AF166" i="3"/>
  <c r="AB166" i="3"/>
  <c r="AC166" i="3"/>
  <c r="AH166" i="3"/>
  <c r="AG166" i="3"/>
  <c r="Y166" i="3"/>
  <c r="AB127" i="3"/>
  <c r="AD127" i="3"/>
  <c r="AF127" i="3"/>
  <c r="AE127" i="3"/>
  <c r="AC127" i="3"/>
  <c r="V201" i="3"/>
  <c r="X201" i="3" s="1"/>
  <c r="V24" i="3"/>
  <c r="X24" i="3" s="1"/>
  <c r="AE24" i="3" s="1"/>
  <c r="V157" i="3"/>
  <c r="X157" i="3" s="1"/>
  <c r="V199" i="3"/>
  <c r="X199" i="3" s="1"/>
  <c r="V43" i="3"/>
  <c r="X43" i="3" s="1"/>
  <c r="V146" i="3"/>
  <c r="X146" i="3" s="1"/>
  <c r="V134" i="3"/>
  <c r="X134" i="3" s="1"/>
  <c r="V30" i="3"/>
  <c r="X30" i="3" s="1"/>
  <c r="Y39" i="3"/>
  <c r="AC39" i="3"/>
  <c r="AF86" i="3"/>
  <c r="AD86" i="3"/>
  <c r="AC86" i="3"/>
  <c r="Y86" i="3"/>
  <c r="AG86" i="3"/>
  <c r="AH86" i="3"/>
  <c r="AE86" i="3"/>
  <c r="AB86" i="3"/>
  <c r="V145" i="3"/>
  <c r="X145" i="3" s="1"/>
  <c r="V173" i="3"/>
  <c r="X173" i="3" s="1"/>
  <c r="V117" i="3"/>
  <c r="X117" i="3" s="1"/>
  <c r="Y117" i="3" s="1"/>
  <c r="V171" i="3"/>
  <c r="X171" i="3" s="1"/>
  <c r="V50" i="3"/>
  <c r="X50" i="3" s="1"/>
  <c r="AG50" i="3" s="1"/>
  <c r="V81" i="3"/>
  <c r="X81" i="3" s="1"/>
  <c r="V119" i="3"/>
  <c r="X119" i="3" s="1"/>
  <c r="V67" i="3"/>
  <c r="X67" i="3" s="1"/>
  <c r="V35" i="3"/>
  <c r="X35" i="3" s="1"/>
  <c r="V154" i="3"/>
  <c r="X154" i="3" s="1"/>
  <c r="V98" i="3"/>
  <c r="X98" i="3" s="1"/>
  <c r="X62" i="3"/>
  <c r="X90" i="3"/>
  <c r="X138" i="3"/>
  <c r="X16" i="3"/>
  <c r="AE16" i="3" s="1"/>
  <c r="X209" i="3"/>
  <c r="AE209" i="3" s="1"/>
  <c r="X66" i="3"/>
  <c r="X114" i="3"/>
  <c r="AF114" i="3" s="1"/>
  <c r="X130" i="3"/>
  <c r="AB130" i="3" s="1"/>
  <c r="X202" i="3"/>
  <c r="X38" i="3"/>
  <c r="X151" i="3"/>
  <c r="X31" i="3"/>
  <c r="X15" i="3"/>
  <c r="X118" i="3"/>
  <c r="X107" i="3"/>
  <c r="M213" i="3"/>
  <c r="Y16" i="3"/>
  <c r="X34" i="3"/>
  <c r="AH42" i="3"/>
  <c r="AF42" i="3"/>
  <c r="AE17" i="3"/>
  <c r="X12" i="3"/>
  <c r="X14" i="3"/>
  <c r="AC42" i="3"/>
  <c r="AB42" i="3"/>
  <c r="AC17" i="3"/>
  <c r="X27" i="3"/>
  <c r="AE42" i="3"/>
  <c r="Y17" i="3"/>
  <c r="K213" i="2"/>
  <c r="AE56" i="3"/>
  <c r="Y56" i="3"/>
  <c r="AB56" i="3"/>
  <c r="AG56" i="3"/>
  <c r="AH56" i="3"/>
  <c r="AF56" i="3"/>
  <c r="AD56" i="3"/>
  <c r="AH190" i="3"/>
  <c r="AD190" i="3"/>
  <c r="AE190" i="3"/>
  <c r="AG190" i="3"/>
  <c r="AC190" i="3"/>
  <c r="AB190" i="3"/>
  <c r="AF190" i="3"/>
  <c r="AE25" i="3"/>
  <c r="AB25" i="3"/>
  <c r="AF25" i="3"/>
  <c r="AC192" i="3"/>
  <c r="AH192" i="3"/>
  <c r="AG192" i="3"/>
  <c r="AD192" i="3"/>
  <c r="AE192" i="3"/>
  <c r="AF192" i="3"/>
  <c r="Y192" i="3"/>
  <c r="AB164" i="3"/>
  <c r="AC164" i="3"/>
  <c r="Y164" i="3"/>
  <c r="AF164" i="3"/>
  <c r="AD164" i="3"/>
  <c r="AE164" i="3"/>
  <c r="AG164" i="3"/>
  <c r="AD155" i="3"/>
  <c r="AH155" i="3"/>
  <c r="Y155" i="3"/>
  <c r="AG155" i="3"/>
  <c r="AC155" i="3"/>
  <c r="AF155" i="3"/>
  <c r="AB155" i="3"/>
  <c r="AG69" i="3"/>
  <c r="AF69" i="3"/>
  <c r="AE69" i="3"/>
  <c r="AB69" i="3"/>
  <c r="AC69" i="3"/>
  <c r="AD69" i="3"/>
  <c r="AH69" i="3"/>
  <c r="AB200" i="3"/>
  <c r="AH200" i="3"/>
  <c r="AD200" i="3"/>
  <c r="AF200" i="3"/>
  <c r="AC200" i="3"/>
  <c r="AE200" i="3"/>
  <c r="Y200" i="3"/>
  <c r="AE124" i="3"/>
  <c r="Y124" i="3"/>
  <c r="AG124" i="3"/>
  <c r="AC124" i="3"/>
  <c r="AF124" i="3"/>
  <c r="AD124" i="3"/>
  <c r="AH124" i="3"/>
  <c r="AG188" i="3"/>
  <c r="AE188" i="3"/>
  <c r="AC188" i="3"/>
  <c r="AF188" i="3"/>
  <c r="AD188" i="3"/>
  <c r="AB188" i="3"/>
  <c r="AH188" i="3"/>
  <c r="AH61" i="3"/>
  <c r="AD61" i="3"/>
  <c r="AB61" i="3"/>
  <c r="AE61" i="3"/>
  <c r="Y61" i="3"/>
  <c r="AC61" i="3"/>
  <c r="AF61" i="3"/>
  <c r="AC206" i="3"/>
  <c r="AF206" i="3"/>
  <c r="Y206" i="3"/>
  <c r="AD206" i="3"/>
  <c r="AG206" i="3"/>
  <c r="AE206" i="3"/>
  <c r="AH206" i="3"/>
  <c r="AG209" i="3"/>
  <c r="AH194" i="3"/>
  <c r="AC194" i="3"/>
  <c r="AD194" i="3"/>
  <c r="AB194" i="3"/>
  <c r="AF194" i="3"/>
  <c r="AE194" i="3"/>
  <c r="AG194" i="3"/>
  <c r="AG114" i="3"/>
  <c r="Y122" i="3"/>
  <c r="AC122" i="3"/>
  <c r="T14" i="1"/>
  <c r="V19" i="3"/>
  <c r="X19" i="3" s="1"/>
  <c r="V82" i="3"/>
  <c r="X82" i="3" s="1"/>
  <c r="V193" i="3"/>
  <c r="X193" i="3" s="1"/>
  <c r="V77" i="3"/>
  <c r="X77" i="3" s="1"/>
  <c r="V29" i="3"/>
  <c r="X29" i="3" s="1"/>
  <c r="AF137" i="3"/>
  <c r="AH137" i="3"/>
  <c r="AD137" i="3"/>
  <c r="AG137" i="3"/>
  <c r="AB137" i="3"/>
  <c r="Y137" i="3"/>
  <c r="AG130" i="3"/>
  <c r="V73" i="3"/>
  <c r="X73" i="3" s="1"/>
  <c r="V177" i="3"/>
  <c r="X177" i="3" s="1"/>
  <c r="V64" i="3"/>
  <c r="X64" i="3" s="1"/>
  <c r="V18" i="3"/>
  <c r="X18" i="3" s="1"/>
  <c r="V52" i="3"/>
  <c r="X52" i="3" s="1"/>
  <c r="V57" i="3"/>
  <c r="X57" i="3" s="1"/>
  <c r="AC117" i="3"/>
  <c r="AF117" i="3"/>
  <c r="V48" i="3"/>
  <c r="X48" i="3" s="1"/>
  <c r="V13" i="3"/>
  <c r="AO129" i="9"/>
  <c r="AL129" i="9"/>
  <c r="AH129" i="9"/>
  <c r="AK129" i="9"/>
  <c r="AP129" i="9"/>
  <c r="AQ129" i="9"/>
  <c r="AG147" i="3"/>
  <c r="AB147" i="3"/>
  <c r="AB125" i="3"/>
  <c r="AD125" i="3"/>
  <c r="AL114" i="9"/>
  <c r="AN114" i="9"/>
  <c r="V36" i="3"/>
  <c r="X36" i="3" s="1"/>
  <c r="V60" i="3"/>
  <c r="X60" i="3" s="1"/>
  <c r="V32" i="3"/>
  <c r="X32" i="3" s="1"/>
  <c r="V163" i="3"/>
  <c r="X163" i="3" s="1"/>
  <c r="V44" i="3"/>
  <c r="X44" i="3" s="1"/>
  <c r="V85" i="3"/>
  <c r="X85" i="3" s="1"/>
  <c r="AQ25" i="9"/>
  <c r="AH182" i="9"/>
  <c r="AF23" i="1"/>
  <c r="AD23" i="1"/>
  <c r="AE34" i="1"/>
  <c r="U55" i="1"/>
  <c r="X54" i="4"/>
  <c r="AO60" i="9"/>
  <c r="AH25" i="9"/>
  <c r="AO41" i="9"/>
  <c r="AL182" i="9"/>
  <c r="AL70" i="9"/>
  <c r="X168" i="4"/>
  <c r="X78" i="4"/>
  <c r="U79" i="1"/>
  <c r="X194" i="4"/>
  <c r="AN182" i="9"/>
  <c r="AN25" i="9"/>
  <c r="U40" i="1"/>
  <c r="AM182" i="9"/>
  <c r="AK25" i="9"/>
  <c r="AL25" i="9"/>
  <c r="AP182" i="9"/>
  <c r="AO182" i="9"/>
  <c r="X18" i="1"/>
  <c r="U155" i="1"/>
  <c r="U80" i="1"/>
  <c r="X16" i="4"/>
  <c r="X159" i="4"/>
  <c r="U160" i="1"/>
  <c r="X27" i="4"/>
  <c r="U28" i="1"/>
  <c r="U47" i="1"/>
  <c r="X46" i="4"/>
  <c r="X67" i="4"/>
  <c r="U68" i="1"/>
  <c r="R17" i="2"/>
  <c r="R16" i="2"/>
  <c r="R14" i="2"/>
  <c r="U57" i="1"/>
  <c r="U86" i="1"/>
  <c r="R148" i="1"/>
  <c r="R207" i="1"/>
  <c r="T91" i="1"/>
  <c r="T174" i="1"/>
  <c r="T130" i="1"/>
  <c r="T191" i="1"/>
  <c r="T46" i="1"/>
  <c r="T48" i="1"/>
  <c r="O187" i="2"/>
  <c r="O61" i="2"/>
  <c r="S61" i="2" s="1"/>
  <c r="O82" i="2"/>
  <c r="S82" i="2" s="1"/>
  <c r="O208" i="2"/>
  <c r="O125" i="2"/>
  <c r="S125" i="2" s="1"/>
  <c r="O20" i="2"/>
  <c r="O145" i="2"/>
  <c r="S145" i="2" s="1"/>
  <c r="O173" i="2"/>
  <c r="S173" i="2" s="1"/>
  <c r="R93" i="1"/>
  <c r="T13" i="1"/>
  <c r="T93" i="1"/>
  <c r="T113" i="1"/>
  <c r="T173" i="1"/>
  <c r="T104" i="1"/>
  <c r="T131" i="1"/>
  <c r="P96" i="1"/>
  <c r="T96" i="1" s="1"/>
  <c r="P208" i="1"/>
  <c r="T208" i="1" s="1"/>
  <c r="P152" i="1"/>
  <c r="T152" i="1" s="1"/>
  <c r="P190" i="1"/>
  <c r="T190" i="1" s="1"/>
  <c r="P146" i="1"/>
  <c r="T146" i="1" s="1"/>
  <c r="P82" i="1"/>
  <c r="T82" i="1" s="1"/>
  <c r="P29" i="1"/>
  <c r="T29" i="1" s="1"/>
  <c r="P177" i="1"/>
  <c r="T177" i="1" s="1"/>
  <c r="P157" i="1"/>
  <c r="T157" i="1" s="1"/>
  <c r="P137" i="1"/>
  <c r="T137" i="1" s="1"/>
  <c r="P105" i="1"/>
  <c r="T105" i="1" s="1"/>
  <c r="P89" i="1"/>
  <c r="T89" i="1" s="1"/>
  <c r="P37" i="1"/>
  <c r="T37" i="1" s="1"/>
  <c r="P100" i="1"/>
  <c r="T100" i="1" s="1"/>
  <c r="P140" i="1"/>
  <c r="T140" i="1" s="1"/>
  <c r="P188" i="1"/>
  <c r="T188" i="1" s="1"/>
  <c r="P87" i="1"/>
  <c r="T87" i="1" s="1"/>
  <c r="P127" i="1"/>
  <c r="T127" i="1" s="1"/>
  <c r="P151" i="1"/>
  <c r="T151" i="1" s="1"/>
  <c r="P59" i="1"/>
  <c r="T59" i="1" s="1"/>
  <c r="R83" i="1"/>
  <c r="T94" i="1"/>
  <c r="R143" i="1"/>
  <c r="T192" i="1"/>
  <c r="P115" i="1"/>
  <c r="T115" i="1" s="1"/>
  <c r="R111" i="1"/>
  <c r="Q32" i="2"/>
  <c r="Q96" i="2"/>
  <c r="Q160" i="2"/>
  <c r="S160" i="2" s="1"/>
  <c r="Q43" i="2"/>
  <c r="Q107" i="2"/>
  <c r="S107" i="2" s="1"/>
  <c r="Q171" i="2"/>
  <c r="S171" i="2" s="1"/>
  <c r="Q48" i="2"/>
  <c r="Q112" i="2"/>
  <c r="Q176" i="2"/>
  <c r="Q59" i="2"/>
  <c r="Q123" i="2"/>
  <c r="Q187" i="2"/>
  <c r="Q64" i="2"/>
  <c r="Q128" i="2"/>
  <c r="Q192" i="2"/>
  <c r="Q75" i="2"/>
  <c r="Q139" i="2"/>
  <c r="Q203" i="2"/>
  <c r="Q16" i="2"/>
  <c r="Q80" i="2"/>
  <c r="Q144" i="2"/>
  <c r="Q208" i="2"/>
  <c r="Q27" i="2"/>
  <c r="S27" i="2" s="1"/>
  <c r="Q91" i="2"/>
  <c r="Q155" i="2"/>
  <c r="S32" i="3"/>
  <c r="T32" i="3" s="1"/>
  <c r="S53" i="3"/>
  <c r="T53" i="3" s="1"/>
  <c r="S96" i="3"/>
  <c r="S117" i="3"/>
  <c r="S186" i="3"/>
  <c r="S185" i="3"/>
  <c r="S208" i="3"/>
  <c r="S172" i="3"/>
  <c r="Q41" i="3"/>
  <c r="U41" i="3" s="1"/>
  <c r="Q210" i="3"/>
  <c r="U210" i="3" s="1"/>
  <c r="Q84" i="3"/>
  <c r="U84" i="3" s="1"/>
  <c r="Q105" i="3"/>
  <c r="U105" i="3" s="1"/>
  <c r="Q148" i="3"/>
  <c r="U148" i="3" s="1"/>
  <c r="Q20" i="3"/>
  <c r="U20" i="3" s="1"/>
  <c r="Q169" i="3"/>
  <c r="U169" i="3" s="1"/>
  <c r="AG117" i="9"/>
  <c r="J114" i="10" s="1"/>
  <c r="P114" i="10" s="1"/>
  <c r="U11" i="4"/>
  <c r="V11" i="4" s="1"/>
  <c r="U12" i="4"/>
  <c r="V12" i="4" s="1"/>
  <c r="U210" i="4"/>
  <c r="U209" i="4"/>
  <c r="U208" i="4"/>
  <c r="U206" i="4"/>
  <c r="U205" i="4"/>
  <c r="U202" i="4"/>
  <c r="U201" i="4"/>
  <c r="U199" i="4"/>
  <c r="U197" i="4"/>
  <c r="U196" i="4"/>
  <c r="U194" i="4"/>
  <c r="U192" i="4"/>
  <c r="U190" i="4"/>
  <c r="U187" i="4"/>
  <c r="U186" i="4"/>
  <c r="U184" i="4"/>
  <c r="U182" i="4"/>
  <c r="U181" i="4"/>
  <c r="U180" i="4"/>
  <c r="U178" i="4"/>
  <c r="U176" i="4"/>
  <c r="U174" i="4"/>
  <c r="U173" i="4"/>
  <c r="U172" i="4"/>
  <c r="U171" i="4"/>
  <c r="U170" i="4"/>
  <c r="U168" i="4"/>
  <c r="U167" i="4"/>
  <c r="U166" i="4"/>
  <c r="U165" i="4"/>
  <c r="U164" i="4"/>
  <c r="U163" i="4"/>
  <c r="U162" i="4"/>
  <c r="U161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3" i="4"/>
  <c r="U122" i="4"/>
  <c r="U121" i="4"/>
  <c r="U120" i="4"/>
  <c r="U119" i="4"/>
  <c r="U117" i="4"/>
  <c r="U116" i="4"/>
  <c r="U115" i="4"/>
  <c r="U113" i="4"/>
  <c r="U112" i="4"/>
  <c r="U111" i="4"/>
  <c r="U109" i="4"/>
  <c r="U108" i="4"/>
  <c r="U107" i="4"/>
  <c r="U105" i="4"/>
  <c r="U104" i="4"/>
  <c r="U102" i="4"/>
  <c r="U101" i="4"/>
  <c r="U99" i="4"/>
  <c r="U97" i="4"/>
  <c r="U96" i="4"/>
  <c r="U95" i="4"/>
  <c r="U94" i="4"/>
  <c r="U93" i="4"/>
  <c r="U91" i="4"/>
  <c r="U89" i="4"/>
  <c r="U87" i="4"/>
  <c r="U86" i="4"/>
  <c r="U84" i="4"/>
  <c r="U83" i="4"/>
  <c r="U81" i="4"/>
  <c r="U80" i="4"/>
  <c r="U78" i="4"/>
  <c r="U77" i="4"/>
  <c r="U74" i="4"/>
  <c r="U73" i="4"/>
  <c r="U72" i="4"/>
  <c r="U70" i="4"/>
  <c r="U69" i="4"/>
  <c r="U68" i="4"/>
  <c r="U67" i="4"/>
  <c r="U66" i="4"/>
  <c r="U64" i="4"/>
  <c r="U63" i="4"/>
  <c r="U62" i="4"/>
  <c r="U60" i="4"/>
  <c r="U59" i="4"/>
  <c r="U57" i="4"/>
  <c r="U56" i="4"/>
  <c r="U55" i="4"/>
  <c r="U53" i="4"/>
  <c r="U52" i="4"/>
  <c r="U51" i="4"/>
  <c r="U49" i="4"/>
  <c r="U48" i="4"/>
  <c r="U45" i="4"/>
  <c r="U44" i="4"/>
  <c r="U43" i="4"/>
  <c r="U42" i="4"/>
  <c r="U41" i="4"/>
  <c r="U39" i="4"/>
  <c r="U38" i="4"/>
  <c r="U37" i="4"/>
  <c r="U36" i="4"/>
  <c r="U35" i="4"/>
  <c r="U33" i="4"/>
  <c r="U32" i="4"/>
  <c r="U31" i="4"/>
  <c r="U29" i="4"/>
  <c r="U28" i="4"/>
  <c r="U26" i="4"/>
  <c r="U24" i="4"/>
  <c r="U22" i="4"/>
  <c r="U21" i="4"/>
  <c r="U20" i="4"/>
  <c r="U18" i="4"/>
  <c r="U16" i="4"/>
  <c r="U15" i="4"/>
  <c r="U14" i="4"/>
  <c r="U13" i="4"/>
  <c r="AL94" i="9" l="1"/>
  <c r="AN63" i="9"/>
  <c r="AQ87" i="9"/>
  <c r="AP87" i="9"/>
  <c r="AO95" i="9"/>
  <c r="AN95" i="9"/>
  <c r="AQ83" i="9"/>
  <c r="AL72" i="9"/>
  <c r="AH72" i="9"/>
  <c r="AH177" i="9"/>
  <c r="AL177" i="9"/>
  <c r="AO177" i="9"/>
  <c r="AP177" i="9"/>
  <c r="AH94" i="9"/>
  <c r="AP63" i="9"/>
  <c r="AK63" i="9"/>
  <c r="AP83" i="9"/>
  <c r="AP136" i="9"/>
  <c r="AQ63" i="9"/>
  <c r="AL83" i="9"/>
  <c r="AL120" i="9"/>
  <c r="J117" i="10"/>
  <c r="P117" i="10" s="1"/>
  <c r="AO204" i="9"/>
  <c r="J201" i="10"/>
  <c r="P201" i="10" s="1"/>
  <c r="AH80" i="9"/>
  <c r="J77" i="10"/>
  <c r="P77" i="10" s="1"/>
  <c r="AK33" i="9"/>
  <c r="J30" i="10"/>
  <c r="P30" i="10" s="1"/>
  <c r="AM72" i="9"/>
  <c r="J69" i="10"/>
  <c r="P69" i="10" s="1"/>
  <c r="AQ86" i="9"/>
  <c r="J83" i="10"/>
  <c r="P83" i="10" s="1"/>
  <c r="AN170" i="9"/>
  <c r="J167" i="10"/>
  <c r="P167" i="10" s="1"/>
  <c r="AL107" i="9"/>
  <c r="J104" i="10"/>
  <c r="P104" i="10" s="1"/>
  <c r="AP158" i="9"/>
  <c r="J155" i="10"/>
  <c r="P155" i="10" s="1"/>
  <c r="AN172" i="9"/>
  <c r="AP33" i="9"/>
  <c r="AO45" i="9"/>
  <c r="J42" i="10"/>
  <c r="P42" i="10" s="1"/>
  <c r="AL136" i="9"/>
  <c r="AM200" i="9"/>
  <c r="J197" i="10"/>
  <c r="P197" i="10" s="1"/>
  <c r="AL168" i="9"/>
  <c r="AQ136" i="9"/>
  <c r="AM48" i="9"/>
  <c r="J45" i="10"/>
  <c r="P45" i="10" s="1"/>
  <c r="AO136" i="9"/>
  <c r="AH21" i="9"/>
  <c r="J18" i="10"/>
  <c r="P18" i="10" s="1"/>
  <c r="AN209" i="9"/>
  <c r="AM177" i="9"/>
  <c r="AM86" i="9"/>
  <c r="AM136" i="9"/>
  <c r="AO71" i="9"/>
  <c r="J68" i="10"/>
  <c r="P68" i="10" s="1"/>
  <c r="AP37" i="9"/>
  <c r="AP209" i="9"/>
  <c r="AP86" i="9"/>
  <c r="AN136" i="9"/>
  <c r="AK72" i="9"/>
  <c r="AL87" i="9"/>
  <c r="AH136" i="9"/>
  <c r="AN72" i="9"/>
  <c r="AN87" i="9"/>
  <c r="AK136" i="9"/>
  <c r="AM91" i="9"/>
  <c r="J88" i="10"/>
  <c r="P88" i="10" s="1"/>
  <c r="AL104" i="9"/>
  <c r="J101" i="10"/>
  <c r="P101" i="10" s="1"/>
  <c r="AL200" i="9"/>
  <c r="AQ72" i="9"/>
  <c r="AM71" i="9"/>
  <c r="AM87" i="9"/>
  <c r="AO158" i="9"/>
  <c r="AK115" i="9"/>
  <c r="J112" i="10"/>
  <c r="P112" i="10" s="1"/>
  <c r="S13" i="2"/>
  <c r="S131" i="2"/>
  <c r="S186" i="2"/>
  <c r="S169" i="2"/>
  <c r="S17" i="2"/>
  <c r="S158" i="2"/>
  <c r="S79" i="2"/>
  <c r="S72" i="2"/>
  <c r="S43" i="2"/>
  <c r="S97" i="2"/>
  <c r="S154" i="2"/>
  <c r="Y153" i="4" s="1"/>
  <c r="S170" i="2"/>
  <c r="Y169" i="4" s="1"/>
  <c r="Z169" i="4" s="1"/>
  <c r="AA169" i="4" s="1"/>
  <c r="AF169" i="4" s="1"/>
  <c r="S99" i="2"/>
  <c r="Y98" i="4" s="1"/>
  <c r="S85" i="2"/>
  <c r="S163" i="2"/>
  <c r="T163" i="2" s="1"/>
  <c r="V163" i="2" s="1"/>
  <c r="S182" i="2"/>
  <c r="Y181" i="4" s="1"/>
  <c r="S70" i="2"/>
  <c r="Y69" i="4" s="1"/>
  <c r="Z69" i="4" s="1"/>
  <c r="S50" i="2"/>
  <c r="S101" i="2"/>
  <c r="S178" i="2"/>
  <c r="S180" i="2"/>
  <c r="AC179" i="4" s="1"/>
  <c r="AD179" i="4" s="1"/>
  <c r="S37" i="2"/>
  <c r="AC36" i="4" s="1"/>
  <c r="AD36" i="4" s="1"/>
  <c r="S12" i="2"/>
  <c r="Y11" i="4" s="1"/>
  <c r="Z11" i="4" s="1"/>
  <c r="AA11" i="4" s="1"/>
  <c r="AF11" i="4" s="1"/>
  <c r="AN11" i="4" s="1"/>
  <c r="AC11" i="4"/>
  <c r="AD11" i="4" s="1"/>
  <c r="S67" i="2"/>
  <c r="T67" i="2" s="1"/>
  <c r="V67" i="2" s="1"/>
  <c r="S86" i="2"/>
  <c r="S194" i="2"/>
  <c r="AC193" i="4" s="1"/>
  <c r="AD193" i="4" s="1"/>
  <c r="S71" i="2"/>
  <c r="Y70" i="4" s="1"/>
  <c r="S150" i="2"/>
  <c r="S102" i="2"/>
  <c r="AC101" i="4" s="1"/>
  <c r="AD101" i="4" s="1"/>
  <c r="S129" i="2"/>
  <c r="S118" i="2"/>
  <c r="Y117" i="4" s="1"/>
  <c r="S28" i="2"/>
  <c r="AC27" i="4" s="1"/>
  <c r="AD27" i="4" s="1"/>
  <c r="S141" i="2"/>
  <c r="Y140" i="4" s="1"/>
  <c r="Z140" i="4" s="1"/>
  <c r="AA140" i="4" s="1"/>
  <c r="AF140" i="4" s="1"/>
  <c r="AM140" i="4" s="1"/>
  <c r="S210" i="2"/>
  <c r="Y209" i="4" s="1"/>
  <c r="Z209" i="4" s="1"/>
  <c r="S26" i="2"/>
  <c r="S103" i="2"/>
  <c r="Y102" i="4" s="1"/>
  <c r="S137" i="2"/>
  <c r="Y136" i="4" s="1"/>
  <c r="S156" i="2"/>
  <c r="AC155" i="4" s="1"/>
  <c r="AD155" i="4" s="1"/>
  <c r="S168" i="2"/>
  <c r="AC167" i="4" s="1"/>
  <c r="AD167" i="4" s="1"/>
  <c r="S39" i="2"/>
  <c r="S149" i="2"/>
  <c r="S33" i="2"/>
  <c r="S83" i="2"/>
  <c r="Y82" i="4" s="1"/>
  <c r="S202" i="2"/>
  <c r="S127" i="2"/>
  <c r="Y126" i="4" s="1"/>
  <c r="S21" i="2"/>
  <c r="Y20" i="4" s="1"/>
  <c r="Z20" i="4" s="1"/>
  <c r="AA20" i="4" s="1"/>
  <c r="AF20" i="4" s="1"/>
  <c r="S34" i="2"/>
  <c r="T34" i="2" s="1"/>
  <c r="V34" i="2" s="1"/>
  <c r="AF43" i="3"/>
  <c r="AG43" i="3"/>
  <c r="AH43" i="3"/>
  <c r="AD43" i="3"/>
  <c r="AB43" i="3"/>
  <c r="S48" i="2"/>
  <c r="Y47" i="4" s="1"/>
  <c r="X77" i="4"/>
  <c r="AG159" i="3"/>
  <c r="AC37" i="3"/>
  <c r="AD129" i="3"/>
  <c r="X51" i="4"/>
  <c r="Y159" i="3"/>
  <c r="AP91" i="9"/>
  <c r="AL33" i="9"/>
  <c r="X63" i="4"/>
  <c r="AB37" i="3"/>
  <c r="AB203" i="3"/>
  <c r="AE99" i="3"/>
  <c r="AC165" i="3"/>
  <c r="Y203" i="3"/>
  <c r="AD25" i="3"/>
  <c r="AH99" i="3"/>
  <c r="X22" i="4"/>
  <c r="AF165" i="3"/>
  <c r="AC203" i="3"/>
  <c r="AG25" i="3"/>
  <c r="Y165" i="3"/>
  <c r="AD165" i="3"/>
  <c r="AB121" i="3"/>
  <c r="U159" i="1"/>
  <c r="X43" i="4"/>
  <c r="AB209" i="3"/>
  <c r="AB165" i="3"/>
  <c r="U24" i="1"/>
  <c r="AC50" i="3"/>
  <c r="AM107" i="9"/>
  <c r="U92" i="1"/>
  <c r="AA92" i="1" s="1"/>
  <c r="AH165" i="3"/>
  <c r="AE159" i="3"/>
  <c r="S203" i="2"/>
  <c r="T203" i="2" s="1"/>
  <c r="V203" i="2" s="1"/>
  <c r="X128" i="4"/>
  <c r="AH50" i="3"/>
  <c r="AN204" i="9"/>
  <c r="AG165" i="3"/>
  <c r="U34" i="1"/>
  <c r="AA34" i="1" s="1"/>
  <c r="S136" i="2"/>
  <c r="AD159" i="3"/>
  <c r="AH111" i="3"/>
  <c r="AF159" i="3"/>
  <c r="Y121" i="3"/>
  <c r="AH203" i="3"/>
  <c r="AE114" i="3"/>
  <c r="AD37" i="3"/>
  <c r="AC159" i="3"/>
  <c r="AB129" i="3"/>
  <c r="AF111" i="3"/>
  <c r="AE121" i="3"/>
  <c r="U22" i="1"/>
  <c r="X22" i="1" s="1"/>
  <c r="AB91" i="3"/>
  <c r="AD114" i="3"/>
  <c r="AH120" i="9"/>
  <c r="AG37" i="3"/>
  <c r="AH159" i="3"/>
  <c r="AH129" i="3"/>
  <c r="AO200" i="9"/>
  <c r="L213" i="1"/>
  <c r="AC188" i="4"/>
  <c r="AD188" i="4" s="1"/>
  <c r="Y188" i="4"/>
  <c r="T189" i="2"/>
  <c r="V189" i="2" s="1"/>
  <c r="AD189" i="2" s="1"/>
  <c r="Y204" i="4"/>
  <c r="Z204" i="4" s="1"/>
  <c r="AA204" i="4" s="1"/>
  <c r="AF204" i="4" s="1"/>
  <c r="AM204" i="4" s="1"/>
  <c r="T205" i="2"/>
  <c r="V205" i="2" s="1"/>
  <c r="Y114" i="4"/>
  <c r="T115" i="2"/>
  <c r="V115" i="2" s="1"/>
  <c r="Y160" i="4"/>
  <c r="T161" i="2"/>
  <c r="Y197" i="4"/>
  <c r="T198" i="2"/>
  <c r="Y147" i="4"/>
  <c r="T148" i="2"/>
  <c r="T160" i="2"/>
  <c r="Y159" i="4"/>
  <c r="Z159" i="4" s="1"/>
  <c r="AA159" i="4" s="1"/>
  <c r="AF159" i="4" s="1"/>
  <c r="Y176" i="4"/>
  <c r="T177" i="2"/>
  <c r="V177" i="2" s="1"/>
  <c r="Y141" i="4"/>
  <c r="T142" i="2"/>
  <c r="V142" i="2" s="1"/>
  <c r="Y57" i="4"/>
  <c r="T58" i="2"/>
  <c r="V58" i="2" s="1"/>
  <c r="T49" i="2"/>
  <c r="V49" i="2" s="1"/>
  <c r="AD49" i="2" s="1"/>
  <c r="Y48" i="4"/>
  <c r="Y30" i="4"/>
  <c r="T31" i="2"/>
  <c r="V31" i="2" s="1"/>
  <c r="Y104" i="4"/>
  <c r="T105" i="2"/>
  <c r="Y119" i="4"/>
  <c r="T120" i="2"/>
  <c r="Y28" i="4"/>
  <c r="T29" i="2"/>
  <c r="V29" i="2" s="1"/>
  <c r="Y38" i="4"/>
  <c r="Z38" i="4" s="1"/>
  <c r="AA38" i="4" s="1"/>
  <c r="AF38" i="4" s="1"/>
  <c r="T39" i="2"/>
  <c r="V39" i="2" s="1"/>
  <c r="Y29" i="4"/>
  <c r="Z29" i="4" s="1"/>
  <c r="T30" i="2"/>
  <c r="Y145" i="4"/>
  <c r="T146" i="2"/>
  <c r="Y32" i="4"/>
  <c r="Z32" i="4" s="1"/>
  <c r="AA32" i="4" s="1"/>
  <c r="AF32" i="4" s="1"/>
  <c r="I30" i="10" s="1"/>
  <c r="T33" i="2"/>
  <c r="V33" i="2" s="1"/>
  <c r="T171" i="2"/>
  <c r="Y170" i="4"/>
  <c r="Y144" i="4"/>
  <c r="T145" i="2"/>
  <c r="V145" i="2" s="1"/>
  <c r="Y81" i="4"/>
  <c r="T82" i="2"/>
  <c r="Y24" i="4"/>
  <c r="Z24" i="4" s="1"/>
  <c r="AA24" i="4" s="1"/>
  <c r="AF24" i="4" s="1"/>
  <c r="T25" i="2"/>
  <c r="T166" i="2"/>
  <c r="V166" i="2" s="1"/>
  <c r="Y165" i="4"/>
  <c r="T117" i="2"/>
  <c r="Y116" i="4"/>
  <c r="AC201" i="4"/>
  <c r="AD201" i="4" s="1"/>
  <c r="Y201" i="4"/>
  <c r="Z201" i="4" s="1"/>
  <c r="AA201" i="4" s="1"/>
  <c r="AF201" i="4" s="1"/>
  <c r="AK201" i="4" s="1"/>
  <c r="T202" i="2"/>
  <c r="V202" i="2" s="1"/>
  <c r="Y65" i="4"/>
  <c r="T66" i="2"/>
  <c r="T207" i="2"/>
  <c r="Y206" i="4"/>
  <c r="Y12" i="4"/>
  <c r="T13" i="2"/>
  <c r="V13" i="2" s="1"/>
  <c r="AB13" i="2" s="1"/>
  <c r="Y18" i="4"/>
  <c r="Z18" i="4" s="1"/>
  <c r="AA18" i="4" s="1"/>
  <c r="T19" i="2"/>
  <c r="Y142" i="4"/>
  <c r="T143" i="2"/>
  <c r="V143" i="2" s="1"/>
  <c r="Y109" i="4"/>
  <c r="T110" i="2"/>
  <c r="Y59" i="4"/>
  <c r="Z59" i="4" s="1"/>
  <c r="T60" i="2"/>
  <c r="V60" i="2" s="1"/>
  <c r="Y94" i="4"/>
  <c r="T95" i="2"/>
  <c r="V95" i="2" s="1"/>
  <c r="Y105" i="4"/>
  <c r="T106" i="2"/>
  <c r="Y180" i="4"/>
  <c r="T181" i="2"/>
  <c r="V181" i="2" s="1"/>
  <c r="AC72" i="4"/>
  <c r="AD72" i="4" s="1"/>
  <c r="Y72" i="4"/>
  <c r="Z72" i="4" s="1"/>
  <c r="AA72" i="4" s="1"/>
  <c r="AF72" i="4" s="1"/>
  <c r="T73" i="2"/>
  <c r="V73" i="2" s="1"/>
  <c r="AD73" i="2" s="1"/>
  <c r="Y168" i="4"/>
  <c r="T169" i="2"/>
  <c r="V169" i="2" s="1"/>
  <c r="T184" i="2"/>
  <c r="V184" i="2" s="1"/>
  <c r="Y183" i="4"/>
  <c r="Y130" i="4"/>
  <c r="T131" i="2"/>
  <c r="V131" i="2" s="1"/>
  <c r="W131" i="2" s="1"/>
  <c r="Y46" i="4"/>
  <c r="Z46" i="4" s="1"/>
  <c r="AA46" i="4" s="1"/>
  <c r="AF46" i="4" s="1"/>
  <c r="T47" i="2"/>
  <c r="Y157" i="4"/>
  <c r="T158" i="2"/>
  <c r="V158" i="2" s="1"/>
  <c r="Y37" i="4"/>
  <c r="Z37" i="4" s="1"/>
  <c r="AA37" i="4" s="1"/>
  <c r="AF37" i="4" s="1"/>
  <c r="T38" i="2"/>
  <c r="V38" i="2" s="1"/>
  <c r="Y67" i="4"/>
  <c r="Z67" i="4" s="1"/>
  <c r="AA67" i="4" s="1"/>
  <c r="AF67" i="4" s="1"/>
  <c r="T68" i="2"/>
  <c r="V68" i="2" s="1"/>
  <c r="S211" i="2"/>
  <c r="AC210" i="4" s="1"/>
  <c r="AD210" i="4" s="1"/>
  <c r="S24" i="2"/>
  <c r="AC23" i="4" s="1"/>
  <c r="AD23" i="4" s="1"/>
  <c r="Y129" i="4"/>
  <c r="T130" i="2"/>
  <c r="V130" i="2" s="1"/>
  <c r="Y118" i="4"/>
  <c r="Z118" i="4" s="1"/>
  <c r="T119" i="2"/>
  <c r="T172" i="2"/>
  <c r="Y171" i="4"/>
  <c r="Y56" i="4"/>
  <c r="T57" i="2"/>
  <c r="Y84" i="4"/>
  <c r="T85" i="2"/>
  <c r="Y208" i="4"/>
  <c r="Z208" i="4" s="1"/>
  <c r="AA208" i="4" s="1"/>
  <c r="AF208" i="4" s="1"/>
  <c r="AK208" i="4" s="1"/>
  <c r="T209" i="2"/>
  <c r="V209" i="2" s="1"/>
  <c r="T191" i="2"/>
  <c r="V191" i="2" s="1"/>
  <c r="Y190" i="4"/>
  <c r="T149" i="2"/>
  <c r="Y148" i="4"/>
  <c r="AC16" i="4"/>
  <c r="AD16" i="4" s="1"/>
  <c r="Y16" i="4"/>
  <c r="Z16" i="4" s="1"/>
  <c r="AA16" i="4" s="1"/>
  <c r="AF16" i="4" s="1"/>
  <c r="T17" i="2"/>
  <c r="V17" i="2" s="1"/>
  <c r="T37" i="2"/>
  <c r="V37" i="2" s="1"/>
  <c r="AB37" i="2" s="1"/>
  <c r="Y36" i="4"/>
  <c r="Y26" i="4"/>
  <c r="T27" i="2"/>
  <c r="V27" i="2" s="1"/>
  <c r="Y172" i="4"/>
  <c r="T173" i="2"/>
  <c r="V173" i="2" s="1"/>
  <c r="Y34" i="4"/>
  <c r="Z34" i="4" s="1"/>
  <c r="T35" i="2"/>
  <c r="Y115" i="4"/>
  <c r="T116" i="2"/>
  <c r="Y200" i="4"/>
  <c r="T201" i="2"/>
  <c r="Y113" i="4"/>
  <c r="T114" i="2"/>
  <c r="T69" i="2"/>
  <c r="Y68" i="4"/>
  <c r="Y146" i="4"/>
  <c r="T147" i="2"/>
  <c r="V147" i="2" s="1"/>
  <c r="AF147" i="2" s="1"/>
  <c r="Y192" i="4"/>
  <c r="T193" i="2"/>
  <c r="V193" i="2" s="1"/>
  <c r="Y66" i="4"/>
  <c r="Y156" i="4"/>
  <c r="T157" i="2"/>
  <c r="V157" i="2" s="1"/>
  <c r="Y152" i="4"/>
  <c r="T153" i="2"/>
  <c r="T206" i="2"/>
  <c r="V206" i="2" s="1"/>
  <c r="Y205" i="4"/>
  <c r="Y88" i="4"/>
  <c r="T89" i="2"/>
  <c r="V89" i="2" s="1"/>
  <c r="T175" i="2"/>
  <c r="V175" i="2" s="1"/>
  <c r="Y174" i="4"/>
  <c r="Z174" i="4" s="1"/>
  <c r="AA174" i="4" s="1"/>
  <c r="AF174" i="4" s="1"/>
  <c r="Y27" i="4"/>
  <c r="Z27" i="4" s="1"/>
  <c r="T28" i="2"/>
  <c r="V28" i="2" s="1"/>
  <c r="Z28" i="2" s="1"/>
  <c r="Y106" i="4"/>
  <c r="T107" i="2"/>
  <c r="T61" i="2"/>
  <c r="Y60" i="4"/>
  <c r="AC141" i="4"/>
  <c r="AD141" i="4" s="1"/>
  <c r="Y137" i="4"/>
  <c r="T138" i="2"/>
  <c r="Y151" i="4"/>
  <c r="T152" i="2"/>
  <c r="V152" i="2" s="1"/>
  <c r="Y196" i="4"/>
  <c r="T197" i="2"/>
  <c r="V197" i="2" s="1"/>
  <c r="Y150" i="4"/>
  <c r="T151" i="2"/>
  <c r="V151" i="2" s="1"/>
  <c r="Y99" i="4"/>
  <c r="T100" i="2"/>
  <c r="V100" i="2" s="1"/>
  <c r="T178" i="2"/>
  <c r="V178" i="2" s="1"/>
  <c r="Y177" i="4"/>
  <c r="Y112" i="4"/>
  <c r="T113" i="2"/>
  <c r="V113" i="2" s="1"/>
  <c r="Y61" i="4"/>
  <c r="T62" i="2"/>
  <c r="V62" i="2" s="1"/>
  <c r="Y123" i="4"/>
  <c r="T124" i="2"/>
  <c r="Y39" i="4"/>
  <c r="Z39" i="4" s="1"/>
  <c r="AA39" i="4" s="1"/>
  <c r="AF39" i="4" s="1"/>
  <c r="AK39" i="4" s="1"/>
  <c r="T40" i="2"/>
  <c r="Y41" i="4"/>
  <c r="T42" i="2"/>
  <c r="Y52" i="4"/>
  <c r="T53" i="2"/>
  <c r="Y75" i="4"/>
  <c r="T76" i="2"/>
  <c r="V76" i="2" s="1"/>
  <c r="Y110" i="4"/>
  <c r="T111" i="2"/>
  <c r="Y22" i="4"/>
  <c r="Z22" i="4" s="1"/>
  <c r="AA22" i="4" s="1"/>
  <c r="AF22" i="4" s="1"/>
  <c r="AI22" i="4" s="1"/>
  <c r="T23" i="2"/>
  <c r="V23" i="2" s="1"/>
  <c r="Y133" i="4"/>
  <c r="T134" i="2"/>
  <c r="Y71" i="4"/>
  <c r="T72" i="2"/>
  <c r="V72" i="2" s="1"/>
  <c r="AC43" i="4"/>
  <c r="AD43" i="4" s="1"/>
  <c r="Y43" i="4"/>
  <c r="T44" i="2"/>
  <c r="V44" i="2" s="1"/>
  <c r="W44" i="2" s="1"/>
  <c r="Y120" i="4"/>
  <c r="T121" i="2"/>
  <c r="V121" i="2" s="1"/>
  <c r="AC187" i="4"/>
  <c r="AD187" i="4" s="1"/>
  <c r="T188" i="2"/>
  <c r="V188" i="2" s="1"/>
  <c r="Y187" i="4"/>
  <c r="T194" i="2"/>
  <c r="V194" i="2" s="1"/>
  <c r="Y193" i="4"/>
  <c r="Z193" i="4" s="1"/>
  <c r="AA193" i="4" s="1"/>
  <c r="AF193" i="4" s="1"/>
  <c r="Y64" i="4"/>
  <c r="Z64" i="4" s="1"/>
  <c r="AA64" i="4" s="1"/>
  <c r="AF64" i="4" s="1"/>
  <c r="AO64" i="4" s="1"/>
  <c r="T65" i="2"/>
  <c r="V65" i="2" s="1"/>
  <c r="Y100" i="4"/>
  <c r="T101" i="2"/>
  <c r="V101" i="2" s="1"/>
  <c r="Y54" i="4"/>
  <c r="Z54" i="4" s="1"/>
  <c r="AA54" i="4" s="1"/>
  <c r="AF54" i="4" s="1"/>
  <c r="T55" i="2"/>
  <c r="V55" i="2" s="1"/>
  <c r="Y189" i="4"/>
  <c r="T190" i="2"/>
  <c r="V190" i="2" s="1"/>
  <c r="AC32" i="4"/>
  <c r="AD32" i="4" s="1"/>
  <c r="Y62" i="4"/>
  <c r="T63" i="2"/>
  <c r="V63" i="2" s="1"/>
  <c r="AD63" i="2" s="1"/>
  <c r="Y149" i="4"/>
  <c r="T150" i="2"/>
  <c r="V150" i="2" s="1"/>
  <c r="AF150" i="2" s="1"/>
  <c r="Y33" i="4"/>
  <c r="Z33" i="4" s="1"/>
  <c r="AA33" i="4" s="1"/>
  <c r="AF33" i="4" s="1"/>
  <c r="AM33" i="4" s="1"/>
  <c r="Y139" i="4"/>
  <c r="T140" i="2"/>
  <c r="Y40" i="4"/>
  <c r="T41" i="2"/>
  <c r="V41" i="2" s="1"/>
  <c r="T159" i="2"/>
  <c r="Y158" i="4"/>
  <c r="Z158" i="4" s="1"/>
  <c r="AA158" i="4" s="1"/>
  <c r="AF158" i="4" s="1"/>
  <c r="Y97" i="4"/>
  <c r="T98" i="2"/>
  <c r="V98" i="2" s="1"/>
  <c r="AC164" i="4"/>
  <c r="AD164" i="4" s="1"/>
  <c r="Y164" i="4"/>
  <c r="T165" i="2"/>
  <c r="V165" i="2" s="1"/>
  <c r="AB165" i="2" s="1"/>
  <c r="T168" i="2"/>
  <c r="V168" i="2" s="1"/>
  <c r="AF168" i="2" s="1"/>
  <c r="T167" i="2"/>
  <c r="V167" i="2" s="1"/>
  <c r="Y166" i="4"/>
  <c r="Z166" i="4" s="1"/>
  <c r="AA166" i="4" s="1"/>
  <c r="AF166" i="4" s="1"/>
  <c r="Y53" i="4"/>
  <c r="Z53" i="4" s="1"/>
  <c r="AA53" i="4" s="1"/>
  <c r="AF53" i="4" s="1"/>
  <c r="T54" i="2"/>
  <c r="T179" i="2"/>
  <c r="V179" i="2" s="1"/>
  <c r="Y178" i="4"/>
  <c r="Y83" i="4"/>
  <c r="T84" i="2"/>
  <c r="Y92" i="4"/>
  <c r="T93" i="2"/>
  <c r="Y78" i="4"/>
  <c r="Z78" i="4" s="1"/>
  <c r="AA78" i="4" s="1"/>
  <c r="AF78" i="4" s="1"/>
  <c r="T79" i="2"/>
  <c r="V79" i="2" s="1"/>
  <c r="AF79" i="2" s="1"/>
  <c r="Y91" i="4"/>
  <c r="Z91" i="4" s="1"/>
  <c r="AA91" i="4" s="1"/>
  <c r="AF91" i="4" s="1"/>
  <c r="T92" i="2"/>
  <c r="V92" i="2" s="1"/>
  <c r="Y89" i="4"/>
  <c r="T90" i="2"/>
  <c r="AC96" i="4"/>
  <c r="AD96" i="4" s="1"/>
  <c r="Y96" i="4"/>
  <c r="Z96" i="4" s="1"/>
  <c r="AA96" i="4" s="1"/>
  <c r="AF96" i="4" s="1"/>
  <c r="AK96" i="4" s="1"/>
  <c r="T97" i="2"/>
  <c r="V97" i="2" s="1"/>
  <c r="AF97" i="2" s="1"/>
  <c r="Y42" i="4"/>
  <c r="Z42" i="4" s="1"/>
  <c r="T43" i="2"/>
  <c r="Y124" i="4"/>
  <c r="T125" i="2"/>
  <c r="Z142" i="4"/>
  <c r="AA142" i="4" s="1"/>
  <c r="AF142" i="4" s="1"/>
  <c r="Y51" i="4"/>
  <c r="Z51" i="4" s="1"/>
  <c r="AA51" i="4" s="1"/>
  <c r="T52" i="2"/>
  <c r="V52" i="2" s="1"/>
  <c r="T88" i="2"/>
  <c r="V88" i="2" s="1"/>
  <c r="Y87" i="4"/>
  <c r="Y77" i="4"/>
  <c r="Z77" i="4" s="1"/>
  <c r="AA77" i="4" s="1"/>
  <c r="AF77" i="4" s="1"/>
  <c r="T78" i="2"/>
  <c r="V78" i="2" s="1"/>
  <c r="Y184" i="4"/>
  <c r="T185" i="2"/>
  <c r="V185" i="2" s="1"/>
  <c r="AC131" i="4"/>
  <c r="AD131" i="4" s="1"/>
  <c r="Y131" i="4"/>
  <c r="T132" i="2"/>
  <c r="V132" i="2" s="1"/>
  <c r="T195" i="2"/>
  <c r="V195" i="2" s="1"/>
  <c r="Y194" i="4"/>
  <c r="Z194" i="4" s="1"/>
  <c r="AA194" i="4" s="1"/>
  <c r="AF194" i="4" s="1"/>
  <c r="Y121" i="4"/>
  <c r="T122" i="2"/>
  <c r="V122" i="2" s="1"/>
  <c r="Y132" i="4"/>
  <c r="T133" i="2"/>
  <c r="V133" i="2" s="1"/>
  <c r="Y185" i="4"/>
  <c r="T186" i="2"/>
  <c r="V186" i="2" s="1"/>
  <c r="T81" i="2"/>
  <c r="V81" i="2" s="1"/>
  <c r="Y80" i="4"/>
  <c r="Y173" i="4"/>
  <c r="T174" i="2"/>
  <c r="V174" i="2" s="1"/>
  <c r="Y21" i="4"/>
  <c r="Z21" i="4" s="1"/>
  <c r="AA21" i="4" s="1"/>
  <c r="AF21" i="4" s="1"/>
  <c r="AO21" i="4" s="1"/>
  <c r="T22" i="2"/>
  <c r="V22" i="2" s="1"/>
  <c r="Y103" i="4"/>
  <c r="T104" i="2"/>
  <c r="V104" i="2" s="1"/>
  <c r="Y134" i="4"/>
  <c r="Z134" i="4" s="1"/>
  <c r="AA134" i="4" s="1"/>
  <c r="AF134" i="4" s="1"/>
  <c r="T135" i="2"/>
  <c r="V135" i="2" s="1"/>
  <c r="Y50" i="4"/>
  <c r="T51" i="2"/>
  <c r="V51" i="2" s="1"/>
  <c r="T183" i="2"/>
  <c r="V183" i="2" s="1"/>
  <c r="Y182" i="4"/>
  <c r="Z182" i="4" s="1"/>
  <c r="AA182" i="4" s="1"/>
  <c r="AF182" i="4" s="1"/>
  <c r="AK182" i="4" s="1"/>
  <c r="T199" i="2"/>
  <c r="Y198" i="4"/>
  <c r="Z198" i="4" s="1"/>
  <c r="T204" i="2"/>
  <c r="Y203" i="4"/>
  <c r="Y14" i="4"/>
  <c r="T15" i="2"/>
  <c r="AC136" i="4"/>
  <c r="AD136" i="4" s="1"/>
  <c r="Y13" i="4"/>
  <c r="T14" i="2"/>
  <c r="AC93" i="4"/>
  <c r="AD93" i="4" s="1"/>
  <c r="Y93" i="4"/>
  <c r="T94" i="2"/>
  <c r="V94" i="2" s="1"/>
  <c r="AD94" i="2" s="1"/>
  <c r="Y55" i="4"/>
  <c r="Z55" i="4" s="1"/>
  <c r="AA55" i="4" s="1"/>
  <c r="AF55" i="4" s="1"/>
  <c r="T56" i="2"/>
  <c r="Y86" i="4"/>
  <c r="T87" i="2"/>
  <c r="T102" i="2"/>
  <c r="V102" i="2" s="1"/>
  <c r="Z102" i="2" s="1"/>
  <c r="AC163" i="4"/>
  <c r="AD163" i="4" s="1"/>
  <c r="T164" i="2"/>
  <c r="V164" i="2" s="1"/>
  <c r="Z164" i="2" s="1"/>
  <c r="Y163" i="4"/>
  <c r="Y35" i="4"/>
  <c r="Z35" i="4" s="1"/>
  <c r="T36" i="2"/>
  <c r="V36" i="2" s="1"/>
  <c r="Y44" i="4"/>
  <c r="T45" i="2"/>
  <c r="V45" i="2" s="1"/>
  <c r="Y135" i="4"/>
  <c r="T136" i="2"/>
  <c r="V136" i="2" s="1"/>
  <c r="Y73" i="4"/>
  <c r="T74" i="2"/>
  <c r="Y49" i="4"/>
  <c r="Z49" i="4" s="1"/>
  <c r="T50" i="2"/>
  <c r="V50" i="2" s="1"/>
  <c r="Y107" i="4"/>
  <c r="T108" i="2"/>
  <c r="V108" i="2" s="1"/>
  <c r="Y85" i="4"/>
  <c r="Z85" i="4" s="1"/>
  <c r="AA85" i="4" s="1"/>
  <c r="AF85" i="4" s="1"/>
  <c r="T86" i="2"/>
  <c r="V86" i="2" s="1"/>
  <c r="AC128" i="4"/>
  <c r="AD128" i="4" s="1"/>
  <c r="Y128" i="4"/>
  <c r="Z128" i="4" s="1"/>
  <c r="AA128" i="4" s="1"/>
  <c r="AF128" i="4" s="1"/>
  <c r="AL128" i="4" s="1"/>
  <c r="T129" i="2"/>
  <c r="V129" i="2" s="1"/>
  <c r="W129" i="2" s="1"/>
  <c r="Y195" i="4"/>
  <c r="T196" i="2"/>
  <c r="V196" i="2" s="1"/>
  <c r="Y161" i="4"/>
  <c r="T162" i="2"/>
  <c r="V162" i="2" s="1"/>
  <c r="AB162" i="2" s="1"/>
  <c r="Y125" i="4"/>
  <c r="T126" i="2"/>
  <c r="V126" i="2" s="1"/>
  <c r="Y45" i="4"/>
  <c r="T46" i="2"/>
  <c r="V46" i="2" s="1"/>
  <c r="AB46" i="2" s="1"/>
  <c r="AG187" i="3"/>
  <c r="AH187" i="3"/>
  <c r="AE187" i="3"/>
  <c r="AB187" i="3"/>
  <c r="AF187" i="3"/>
  <c r="Y187" i="3"/>
  <c r="AD187" i="3"/>
  <c r="AC187" i="3"/>
  <c r="AE207" i="3"/>
  <c r="AF207" i="3"/>
  <c r="Y207" i="3"/>
  <c r="AC207" i="3"/>
  <c r="AG207" i="3"/>
  <c r="AE175" i="3"/>
  <c r="AF175" i="3"/>
  <c r="AG175" i="3"/>
  <c r="AG143" i="3"/>
  <c r="AE143" i="3"/>
  <c r="AH143" i="3"/>
  <c r="AC143" i="3"/>
  <c r="AF143" i="3"/>
  <c r="AB143" i="3"/>
  <c r="AD143" i="3"/>
  <c r="Y143" i="3"/>
  <c r="AD89" i="3"/>
  <c r="Y89" i="3"/>
  <c r="AF89" i="3"/>
  <c r="AH89" i="3"/>
  <c r="AC89" i="3"/>
  <c r="AG89" i="3"/>
  <c r="AB89" i="3"/>
  <c r="AE89" i="3"/>
  <c r="AD75" i="3"/>
  <c r="AF122" i="3"/>
  <c r="AF50" i="3"/>
  <c r="AD50" i="3"/>
  <c r="AD17" i="3"/>
  <c r="AB39" i="3"/>
  <c r="AF39" i="3"/>
  <c r="AH101" i="3"/>
  <c r="AG101" i="3"/>
  <c r="AC99" i="3"/>
  <c r="AB99" i="3"/>
  <c r="AG88" i="3"/>
  <c r="AC88" i="3"/>
  <c r="AG17" i="3"/>
  <c r="AH71" i="3"/>
  <c r="AH207" i="3"/>
  <c r="Y175" i="3"/>
  <c r="AG21" i="3"/>
  <c r="AE21" i="3"/>
  <c r="AD21" i="3"/>
  <c r="AC21" i="3"/>
  <c r="AF21" i="3"/>
  <c r="Y21" i="3"/>
  <c r="AB21" i="3"/>
  <c r="AH21" i="3"/>
  <c r="Y125" i="3"/>
  <c r="AF125" i="3"/>
  <c r="AE125" i="3"/>
  <c r="AH125" i="3"/>
  <c r="AC125" i="3"/>
  <c r="AG125" i="3"/>
  <c r="AG95" i="3"/>
  <c r="AE95" i="3"/>
  <c r="AF95" i="3"/>
  <c r="AC95" i="3"/>
  <c r="Y95" i="3"/>
  <c r="AB95" i="3"/>
  <c r="AD95" i="3"/>
  <c r="AH95" i="3"/>
  <c r="AD197" i="3"/>
  <c r="Y197" i="3"/>
  <c r="AG197" i="3"/>
  <c r="AC195" i="3"/>
  <c r="AE195" i="3"/>
  <c r="AH195" i="3"/>
  <c r="AG39" i="3"/>
  <c r="AB101" i="3"/>
  <c r="Y101" i="3"/>
  <c r="AG99" i="3"/>
  <c r="AD99" i="3"/>
  <c r="AF88" i="3"/>
  <c r="Y88" i="3"/>
  <c r="AC71" i="3"/>
  <c r="AB207" i="3"/>
  <c r="AD175" i="3"/>
  <c r="AC137" i="3"/>
  <c r="AE137" i="3"/>
  <c r="AG121" i="3"/>
  <c r="AD121" i="3"/>
  <c r="AH121" i="3"/>
  <c r="AF83" i="3"/>
  <c r="AC83" i="3"/>
  <c r="Y83" i="3"/>
  <c r="AG167" i="3"/>
  <c r="AE167" i="3"/>
  <c r="AC129" i="3"/>
  <c r="AE129" i="3"/>
  <c r="Y127" i="3"/>
  <c r="AH127" i="3"/>
  <c r="AG127" i="3"/>
  <c r="AB50" i="3"/>
  <c r="AD39" i="3"/>
  <c r="AB17" i="3"/>
  <c r="AE43" i="3"/>
  <c r="Y43" i="3"/>
  <c r="AE39" i="3"/>
  <c r="AF101" i="3"/>
  <c r="AF99" i="3"/>
  <c r="AE88" i="3"/>
  <c r="AB175" i="3"/>
  <c r="AC175" i="3"/>
  <c r="AF121" i="3"/>
  <c r="AB191" i="3"/>
  <c r="Y191" i="3"/>
  <c r="AH191" i="3"/>
  <c r="AD191" i="3"/>
  <c r="AG191" i="3"/>
  <c r="AE191" i="3"/>
  <c r="AC191" i="3"/>
  <c r="AF191" i="3"/>
  <c r="AG185" i="3"/>
  <c r="AD185" i="3"/>
  <c r="AF185" i="3"/>
  <c r="Y185" i="3"/>
  <c r="AH185" i="3"/>
  <c r="AC185" i="3"/>
  <c r="AB185" i="3"/>
  <c r="AE185" i="3"/>
  <c r="Y111" i="3"/>
  <c r="AD111" i="3"/>
  <c r="AE203" i="3"/>
  <c r="AG203" i="3"/>
  <c r="AF203" i="3"/>
  <c r="AO37" i="9"/>
  <c r="AN37" i="9"/>
  <c r="AL71" i="9"/>
  <c r="AM170" i="9"/>
  <c r="AL115" i="9"/>
  <c r="AH37" i="9"/>
  <c r="AM37" i="9"/>
  <c r="AM115" i="9"/>
  <c r="AO72" i="9"/>
  <c r="AN71" i="9"/>
  <c r="AK170" i="9"/>
  <c r="AO170" i="9"/>
  <c r="AH158" i="9"/>
  <c r="AO104" i="9"/>
  <c r="Y17" i="4"/>
  <c r="Z17" i="4" s="1"/>
  <c r="T18" i="2"/>
  <c r="V18" i="2" s="1"/>
  <c r="AB24" i="3"/>
  <c r="AF24" i="3"/>
  <c r="AG24" i="3"/>
  <c r="Y24" i="3"/>
  <c r="AB16" i="3"/>
  <c r="AC62" i="4"/>
  <c r="AD62" i="4" s="1"/>
  <c r="AC149" i="4"/>
  <c r="AD149" i="4" s="1"/>
  <c r="AC182" i="4"/>
  <c r="AD182" i="4" s="1"/>
  <c r="AC161" i="4"/>
  <c r="AD161" i="4" s="1"/>
  <c r="AC113" i="4"/>
  <c r="AD113" i="4" s="1"/>
  <c r="V114" i="2"/>
  <c r="AE114" i="2" s="1"/>
  <c r="AC102" i="4"/>
  <c r="AD102" i="4" s="1"/>
  <c r="AC99" i="4"/>
  <c r="AD99" i="4" s="1"/>
  <c r="AD37" i="2"/>
  <c r="S155" i="2"/>
  <c r="S139" i="2"/>
  <c r="S64" i="2"/>
  <c r="AC63" i="4" s="1"/>
  <c r="AD63" i="4" s="1"/>
  <c r="S176" i="2"/>
  <c r="AC175" i="4" s="1"/>
  <c r="AD175" i="4" s="1"/>
  <c r="S32" i="2"/>
  <c r="AC31" i="4" s="1"/>
  <c r="AD31" i="4" s="1"/>
  <c r="AC107" i="4"/>
  <c r="AD107" i="4" s="1"/>
  <c r="AC33" i="4"/>
  <c r="AD33" i="4" s="1"/>
  <c r="S91" i="2"/>
  <c r="S80" i="2"/>
  <c r="S75" i="2"/>
  <c r="S112" i="2"/>
  <c r="AA37" i="2"/>
  <c r="AC51" i="4"/>
  <c r="AD51" i="4" s="1"/>
  <c r="AC204" i="4"/>
  <c r="AD204" i="4" s="1"/>
  <c r="AC189" i="4"/>
  <c r="AD189" i="4" s="1"/>
  <c r="V56" i="2"/>
  <c r="AE56" i="2" s="1"/>
  <c r="AC55" i="4"/>
  <c r="AD55" i="4" s="1"/>
  <c r="V149" i="2"/>
  <c r="AC148" i="4"/>
  <c r="AD148" i="4" s="1"/>
  <c r="AC38" i="4"/>
  <c r="AD38" i="4" s="1"/>
  <c r="AC162" i="4"/>
  <c r="AD162" i="4" s="1"/>
  <c r="AC78" i="4"/>
  <c r="AD78" i="4" s="1"/>
  <c r="AC82" i="4"/>
  <c r="AD82" i="4" s="1"/>
  <c r="V146" i="2"/>
  <c r="AC145" i="4"/>
  <c r="AD145" i="4" s="1"/>
  <c r="AC88" i="4"/>
  <c r="AD88" i="4" s="1"/>
  <c r="AC91" i="4"/>
  <c r="AD91" i="4" s="1"/>
  <c r="AC174" i="4"/>
  <c r="AD174" i="4" s="1"/>
  <c r="V90" i="2"/>
  <c r="AC89" i="4"/>
  <c r="AD89" i="4" s="1"/>
  <c r="S192" i="2"/>
  <c r="S123" i="2"/>
  <c r="AC122" i="4" s="1"/>
  <c r="AD122" i="4" s="1"/>
  <c r="AC118" i="4"/>
  <c r="AD118" i="4" s="1"/>
  <c r="V119" i="2"/>
  <c r="AC84" i="4"/>
  <c r="AD84" i="4" s="1"/>
  <c r="V85" i="2"/>
  <c r="AC208" i="4"/>
  <c r="AD208" i="4" s="1"/>
  <c r="AC209" i="4"/>
  <c r="AD209" i="4" s="1"/>
  <c r="AC190" i="4"/>
  <c r="AD190" i="4" s="1"/>
  <c r="AC117" i="4"/>
  <c r="AD117" i="4" s="1"/>
  <c r="AC126" i="4"/>
  <c r="AD126" i="4" s="1"/>
  <c r="AC64" i="4"/>
  <c r="AD64" i="4" s="1"/>
  <c r="AC100" i="4"/>
  <c r="AD100" i="4" s="1"/>
  <c r="AC54" i="4"/>
  <c r="AD54" i="4" s="1"/>
  <c r="S128" i="2"/>
  <c r="S59" i="2"/>
  <c r="S96" i="2"/>
  <c r="S144" i="2"/>
  <c r="AF37" i="2"/>
  <c r="AC169" i="4"/>
  <c r="AD169" i="4" s="1"/>
  <c r="V74" i="2"/>
  <c r="AC73" i="4"/>
  <c r="AD73" i="4" s="1"/>
  <c r="AC49" i="4"/>
  <c r="AD49" i="4" s="1"/>
  <c r="AC85" i="4"/>
  <c r="AD85" i="4" s="1"/>
  <c r="AC195" i="4"/>
  <c r="AD195" i="4" s="1"/>
  <c r="AC98" i="4"/>
  <c r="AD98" i="4" s="1"/>
  <c r="AC125" i="4"/>
  <c r="AD125" i="4" s="1"/>
  <c r="AA22" i="1"/>
  <c r="AB69" i="1"/>
  <c r="AC181" i="1"/>
  <c r="X123" i="4"/>
  <c r="Z123" i="4" s="1"/>
  <c r="AG18" i="1"/>
  <c r="AD34" i="1"/>
  <c r="X26" i="4"/>
  <c r="U35" i="1"/>
  <c r="U43" i="1"/>
  <c r="X84" i="4"/>
  <c r="AD164" i="1"/>
  <c r="AC34" i="1"/>
  <c r="AF34" i="1"/>
  <c r="AB181" i="1"/>
  <c r="U12" i="1"/>
  <c r="U39" i="1"/>
  <c r="X39" i="1" s="1"/>
  <c r="X34" i="1"/>
  <c r="U123" i="1"/>
  <c r="AE181" i="1"/>
  <c r="X65" i="4"/>
  <c r="Z65" i="4" s="1"/>
  <c r="AC194" i="4"/>
  <c r="AD194" i="4" s="1"/>
  <c r="AC173" i="4"/>
  <c r="AD173" i="4" s="1"/>
  <c r="AC39" i="4"/>
  <c r="AD39" i="4" s="1"/>
  <c r="V40" i="2"/>
  <c r="AC75" i="4"/>
  <c r="AD75" i="4" s="1"/>
  <c r="AC110" i="4"/>
  <c r="AD110" i="4" s="1"/>
  <c r="V111" i="2"/>
  <c r="AC111" i="2" s="1"/>
  <c r="V69" i="2"/>
  <c r="AC68" i="4"/>
  <c r="AD68" i="4" s="1"/>
  <c r="AC48" i="4"/>
  <c r="AD48" i="4" s="1"/>
  <c r="AC146" i="4"/>
  <c r="AD146" i="4" s="1"/>
  <c r="AC30" i="4"/>
  <c r="AD30" i="4" s="1"/>
  <c r="AC119" i="4"/>
  <c r="AD119" i="4" s="1"/>
  <c r="V120" i="2"/>
  <c r="Z120" i="2" s="1"/>
  <c r="AC69" i="4"/>
  <c r="AD69" i="4" s="1"/>
  <c r="AC112" i="4"/>
  <c r="AD112" i="4" s="1"/>
  <c r="AC22" i="4"/>
  <c r="AD22" i="4" s="1"/>
  <c r="AC206" i="4"/>
  <c r="AD206" i="4" s="1"/>
  <c r="V207" i="2"/>
  <c r="AC12" i="4"/>
  <c r="AD12" i="4" s="1"/>
  <c r="AC18" i="4"/>
  <c r="AD18" i="4" s="1"/>
  <c r="V19" i="2"/>
  <c r="AD19" i="2" s="1"/>
  <c r="AC142" i="4"/>
  <c r="AD142" i="4" s="1"/>
  <c r="AC17" i="4"/>
  <c r="AD17" i="4" s="1"/>
  <c r="AC168" i="4"/>
  <c r="AD168" i="4" s="1"/>
  <c r="AC130" i="4"/>
  <c r="AD130" i="4" s="1"/>
  <c r="AC37" i="4"/>
  <c r="AD37" i="4" s="1"/>
  <c r="X195" i="4"/>
  <c r="AG66" i="1"/>
  <c r="AC121" i="4"/>
  <c r="AD121" i="4" s="1"/>
  <c r="AC185" i="4"/>
  <c r="AD185" i="4" s="1"/>
  <c r="AC21" i="4"/>
  <c r="AD21" i="4" s="1"/>
  <c r="AC134" i="4"/>
  <c r="AD134" i="4" s="1"/>
  <c r="V199" i="2"/>
  <c r="AC198" i="4"/>
  <c r="AD198" i="4" s="1"/>
  <c r="AC14" i="4"/>
  <c r="AD14" i="4" s="1"/>
  <c r="V15" i="2"/>
  <c r="AC13" i="4"/>
  <c r="AD13" i="4" s="1"/>
  <c r="V14" i="2"/>
  <c r="AC35" i="4"/>
  <c r="AD35" i="4" s="1"/>
  <c r="S109" i="2"/>
  <c r="AC44" i="4"/>
  <c r="AD44" i="4" s="1"/>
  <c r="AC135" i="4"/>
  <c r="AD135" i="4" s="1"/>
  <c r="AB103" i="3"/>
  <c r="AF103" i="3"/>
  <c r="AE103" i="3"/>
  <c r="AD103" i="3"/>
  <c r="Y103" i="3"/>
  <c r="AC103" i="3"/>
  <c r="AH103" i="3"/>
  <c r="AG103" i="3"/>
  <c r="AE97" i="3"/>
  <c r="Y97" i="3"/>
  <c r="AF97" i="3"/>
  <c r="AD97" i="3"/>
  <c r="AG97" i="3"/>
  <c r="AB97" i="3"/>
  <c r="AH97" i="3"/>
  <c r="AC97" i="3"/>
  <c r="AE170" i="3"/>
  <c r="AF170" i="3"/>
  <c r="AB170" i="3"/>
  <c r="AC170" i="3"/>
  <c r="AG170" i="3"/>
  <c r="AD170" i="3"/>
  <c r="Y170" i="3"/>
  <c r="AH170" i="3"/>
  <c r="AC149" i="3"/>
  <c r="AG149" i="3"/>
  <c r="AH149" i="3"/>
  <c r="AE149" i="3"/>
  <c r="Y149" i="3"/>
  <c r="AB149" i="3"/>
  <c r="AF149" i="3"/>
  <c r="AD149" i="3"/>
  <c r="AC94" i="4"/>
  <c r="AD94" i="4" s="1"/>
  <c r="Y49" i="3"/>
  <c r="AD49" i="3"/>
  <c r="AG49" i="3"/>
  <c r="AC49" i="3"/>
  <c r="AF49" i="3"/>
  <c r="AE49" i="3"/>
  <c r="AB49" i="3"/>
  <c r="AH49" i="3"/>
  <c r="AC80" i="4"/>
  <c r="AD80" i="4" s="1"/>
  <c r="AC97" i="4"/>
  <c r="AD97" i="4" s="1"/>
  <c r="AC57" i="4"/>
  <c r="AD57" i="4" s="1"/>
  <c r="AC166" i="4"/>
  <c r="AD166" i="4" s="1"/>
  <c r="AC192" i="4"/>
  <c r="AD192" i="4" s="1"/>
  <c r="AC66" i="4"/>
  <c r="AD66" i="4" s="1"/>
  <c r="AC178" i="4"/>
  <c r="AD178" i="4" s="1"/>
  <c r="V93" i="2"/>
  <c r="AC92" i="4"/>
  <c r="AD92" i="4" s="1"/>
  <c r="AC28" i="4"/>
  <c r="AD28" i="4" s="1"/>
  <c r="S200" i="2"/>
  <c r="V87" i="2"/>
  <c r="AC86" i="4"/>
  <c r="AD86" i="4" s="1"/>
  <c r="V153" i="2"/>
  <c r="AC152" i="4"/>
  <c r="AD152" i="4" s="1"/>
  <c r="AG93" i="3"/>
  <c r="AB93" i="3"/>
  <c r="Y93" i="3"/>
  <c r="AC93" i="3"/>
  <c r="AH93" i="3"/>
  <c r="AF93" i="3"/>
  <c r="AD71" i="3"/>
  <c r="AE71" i="3"/>
  <c r="AG71" i="3"/>
  <c r="AB71" i="3"/>
  <c r="AE181" i="3"/>
  <c r="AH181" i="3"/>
  <c r="AF181" i="3"/>
  <c r="AC181" i="3"/>
  <c r="AB181" i="3"/>
  <c r="AG181" i="3"/>
  <c r="Y181" i="3"/>
  <c r="AD181" i="3"/>
  <c r="AC114" i="4"/>
  <c r="AD114" i="4" s="1"/>
  <c r="AC59" i="4"/>
  <c r="AD59" i="4" s="1"/>
  <c r="AC183" i="4"/>
  <c r="AD183" i="4" s="1"/>
  <c r="V47" i="2"/>
  <c r="AC46" i="4"/>
  <c r="AD46" i="4" s="1"/>
  <c r="S77" i="2"/>
  <c r="AC129" i="4"/>
  <c r="AD129" i="4" s="1"/>
  <c r="Y42" i="3"/>
  <c r="AD42" i="3"/>
  <c r="AG42" i="3"/>
  <c r="AE106" i="3"/>
  <c r="AG106" i="3"/>
  <c r="Y106" i="3"/>
  <c r="AD106" i="3"/>
  <c r="AB106" i="3"/>
  <c r="AC106" i="3"/>
  <c r="AH106" i="3"/>
  <c r="AF106" i="3"/>
  <c r="Y87" i="3"/>
  <c r="AH87" i="3"/>
  <c r="AD87" i="3"/>
  <c r="AE87" i="3"/>
  <c r="AF87" i="3"/>
  <c r="AG87" i="3"/>
  <c r="AB87" i="3"/>
  <c r="AC87" i="3"/>
  <c r="T12" i="3"/>
  <c r="R213" i="3"/>
  <c r="R214" i="3" s="1"/>
  <c r="Z144" i="4"/>
  <c r="AC103" i="4"/>
  <c r="AD103" i="4" s="1"/>
  <c r="AC50" i="4"/>
  <c r="AD50" i="4" s="1"/>
  <c r="AD131" i="3"/>
  <c r="AF131" i="3"/>
  <c r="AC131" i="3"/>
  <c r="AH131" i="3"/>
  <c r="AE131" i="3"/>
  <c r="AB131" i="3"/>
  <c r="Y131" i="3"/>
  <c r="AG131" i="3"/>
  <c r="AC177" i="4"/>
  <c r="AD177" i="4" s="1"/>
  <c r="AC61" i="4"/>
  <c r="AD61" i="4" s="1"/>
  <c r="AC123" i="4"/>
  <c r="AD123" i="4" s="1"/>
  <c r="V124" i="2"/>
  <c r="AC70" i="4"/>
  <c r="AD70" i="4" s="1"/>
  <c r="V42" i="2"/>
  <c r="AC41" i="4"/>
  <c r="AD41" i="4" s="1"/>
  <c r="V53" i="2"/>
  <c r="AC52" i="4"/>
  <c r="AD52" i="4" s="1"/>
  <c r="AC133" i="4"/>
  <c r="AD133" i="4" s="1"/>
  <c r="V134" i="2"/>
  <c r="AC71" i="4"/>
  <c r="AD71" i="4" s="1"/>
  <c r="Y22" i="3"/>
  <c r="AC22" i="3"/>
  <c r="AB22" i="3"/>
  <c r="AG22" i="3"/>
  <c r="AH22" i="3"/>
  <c r="AF22" i="3"/>
  <c r="AD22" i="3"/>
  <c r="AE22" i="3"/>
  <c r="AE65" i="3"/>
  <c r="AH65" i="3"/>
  <c r="AC65" i="3"/>
  <c r="AB65" i="3"/>
  <c r="AF65" i="3"/>
  <c r="AD65" i="3"/>
  <c r="Y65" i="3"/>
  <c r="AG65" i="3"/>
  <c r="AD26" i="3"/>
  <c r="AG26" i="3"/>
  <c r="Y26" i="3"/>
  <c r="AC26" i="3"/>
  <c r="AF26" i="3"/>
  <c r="AE26" i="3"/>
  <c r="AB26" i="3"/>
  <c r="AH26" i="3"/>
  <c r="AC23" i="3"/>
  <c r="AB23" i="3"/>
  <c r="Y23" i="3"/>
  <c r="AD23" i="3"/>
  <c r="AF23" i="3"/>
  <c r="AH23" i="3"/>
  <c r="AE23" i="3"/>
  <c r="AG23" i="3"/>
  <c r="AE53" i="3"/>
  <c r="AB53" i="3"/>
  <c r="AC53" i="3"/>
  <c r="AG53" i="3"/>
  <c r="Y53" i="3"/>
  <c r="AF53" i="3"/>
  <c r="AD53" i="3"/>
  <c r="AH53" i="3"/>
  <c r="AF33" i="3"/>
  <c r="AG33" i="3"/>
  <c r="AD33" i="3"/>
  <c r="Y33" i="3"/>
  <c r="AH33" i="3"/>
  <c r="AC33" i="3"/>
  <c r="AB33" i="3"/>
  <c r="AE33" i="3"/>
  <c r="AE178" i="3"/>
  <c r="AD178" i="3"/>
  <c r="Y178" i="3"/>
  <c r="AF178" i="3"/>
  <c r="AC178" i="3"/>
  <c r="AH178" i="3"/>
  <c r="AG178" i="3"/>
  <c r="AB178" i="3"/>
  <c r="AQ71" i="9"/>
  <c r="AK71" i="9"/>
  <c r="AQ170" i="9"/>
  <c r="AH170" i="9"/>
  <c r="AO115" i="9"/>
  <c r="AM104" i="9"/>
  <c r="AP71" i="9"/>
  <c r="AP170" i="9"/>
  <c r="AQ104" i="9"/>
  <c r="AM80" i="9"/>
  <c r="AO80" i="9"/>
  <c r="AK104" i="9"/>
  <c r="AP104" i="9"/>
  <c r="AH104" i="9"/>
  <c r="AN104" i="9"/>
  <c r="AH33" i="9"/>
  <c r="AQ33" i="9"/>
  <c r="AO33" i="9"/>
  <c r="AN33" i="9"/>
  <c r="AM33" i="9"/>
  <c r="AL80" i="9"/>
  <c r="AK80" i="9"/>
  <c r="AQ80" i="9"/>
  <c r="X184" i="4"/>
  <c r="X163" i="4"/>
  <c r="X164" i="1"/>
  <c r="AB196" i="1"/>
  <c r="AG36" i="1"/>
  <c r="AB31" i="1"/>
  <c r="AC196" i="1"/>
  <c r="AE196" i="1"/>
  <c r="AD31" i="1"/>
  <c r="AA69" i="1"/>
  <c r="AA36" i="1"/>
  <c r="U167" i="1"/>
  <c r="AA45" i="1"/>
  <c r="AN80" i="9"/>
  <c r="AP80" i="9"/>
  <c r="AK45" i="9"/>
  <c r="AL95" i="9"/>
  <c r="AK95" i="9"/>
  <c r="AH95" i="9"/>
  <c r="AQ95" i="9"/>
  <c r="AP95" i="9"/>
  <c r="AM95" i="9"/>
  <c r="AN94" i="9"/>
  <c r="AK94" i="9"/>
  <c r="AQ94" i="9"/>
  <c r="AM94" i="9"/>
  <c r="AP94" i="9"/>
  <c r="AO94" i="9"/>
  <c r="AK186" i="9"/>
  <c r="AM186" i="9"/>
  <c r="AQ186" i="9"/>
  <c r="AO186" i="9"/>
  <c r="AN186" i="9"/>
  <c r="AP186" i="9"/>
  <c r="AL186" i="9"/>
  <c r="AH186" i="9"/>
  <c r="AK87" i="9"/>
  <c r="AH87" i="9"/>
  <c r="AN111" i="9"/>
  <c r="AM111" i="9"/>
  <c r="AK111" i="9"/>
  <c r="AL111" i="9"/>
  <c r="AP111" i="9"/>
  <c r="AQ111" i="9"/>
  <c r="AH111" i="9"/>
  <c r="AO111" i="9"/>
  <c r="AH86" i="9"/>
  <c r="AN86" i="9"/>
  <c r="AK86" i="9"/>
  <c r="AO86" i="9"/>
  <c r="AL86" i="9"/>
  <c r="AE22" i="1"/>
  <c r="U202" i="1"/>
  <c r="AG202" i="1" s="1"/>
  <c r="U145" i="1"/>
  <c r="X97" i="4"/>
  <c r="U141" i="1"/>
  <c r="AD141" i="1" s="1"/>
  <c r="X68" i="4"/>
  <c r="Z68" i="4" s="1"/>
  <c r="AC69" i="1"/>
  <c r="AD18" i="1"/>
  <c r="AB18" i="1"/>
  <c r="X102" i="4"/>
  <c r="X60" i="4"/>
  <c r="AF69" i="1"/>
  <c r="AD69" i="1"/>
  <c r="AE18" i="1"/>
  <c r="AC18" i="1"/>
  <c r="U139" i="1"/>
  <c r="AB139" i="1" s="1"/>
  <c r="X185" i="4"/>
  <c r="Z185" i="4" s="1"/>
  <c r="AF103" i="1"/>
  <c r="AF26" i="1"/>
  <c r="X69" i="1"/>
  <c r="AG69" i="1"/>
  <c r="AF18" i="1"/>
  <c r="U65" i="1"/>
  <c r="AE65" i="1" s="1"/>
  <c r="X180" i="4"/>
  <c r="Z180" i="4" s="1"/>
  <c r="AE103" i="1"/>
  <c r="AE52" i="1"/>
  <c r="AF52" i="1"/>
  <c r="AG52" i="1"/>
  <c r="X52" i="1"/>
  <c r="AA52" i="1"/>
  <c r="AB52" i="1"/>
  <c r="AD52" i="1"/>
  <c r="AC52" i="1"/>
  <c r="X94" i="4"/>
  <c r="Z94" i="4" s="1"/>
  <c r="U205" i="1"/>
  <c r="AB205" i="1" s="1"/>
  <c r="U54" i="1"/>
  <c r="AB36" i="1"/>
  <c r="AE33" i="1"/>
  <c r="U21" i="1"/>
  <c r="U97" i="1"/>
  <c r="X25" i="4"/>
  <c r="AC103" i="1"/>
  <c r="AG103" i="1"/>
  <c r="AG26" i="1"/>
  <c r="AA26" i="1"/>
  <c r="U50" i="1"/>
  <c r="AC50" i="1" s="1"/>
  <c r="U199" i="1"/>
  <c r="U30" i="1"/>
  <c r="X30" i="1" s="1"/>
  <c r="X36" i="1"/>
  <c r="X205" i="4"/>
  <c r="Z205" i="4" s="1"/>
  <c r="U56" i="1"/>
  <c r="AC56" i="1" s="1"/>
  <c r="AD103" i="1"/>
  <c r="AA103" i="1"/>
  <c r="AB26" i="1"/>
  <c r="X26" i="1"/>
  <c r="AD26" i="1"/>
  <c r="U209" i="1"/>
  <c r="AC209" i="1" s="1"/>
  <c r="U143" i="1"/>
  <c r="AG143" i="1" s="1"/>
  <c r="AE26" i="1"/>
  <c r="AB103" i="1"/>
  <c r="AC165" i="4"/>
  <c r="AD165" i="4" s="1"/>
  <c r="AC87" i="4"/>
  <c r="AD87" i="4" s="1"/>
  <c r="AC109" i="4"/>
  <c r="AD109" i="4" s="1"/>
  <c r="V110" i="2"/>
  <c r="AC184" i="4"/>
  <c r="AD184" i="4" s="1"/>
  <c r="S187" i="2"/>
  <c r="AC160" i="4"/>
  <c r="AD160" i="4" s="1"/>
  <c r="V161" i="2"/>
  <c r="AC197" i="4"/>
  <c r="AD197" i="4" s="1"/>
  <c r="V198" i="2"/>
  <c r="AC147" i="4"/>
  <c r="AD147" i="4" s="1"/>
  <c r="V148" i="2"/>
  <c r="AC40" i="4"/>
  <c r="AD40" i="4" s="1"/>
  <c r="AC180" i="4"/>
  <c r="AD180" i="4" s="1"/>
  <c r="AC200" i="4"/>
  <c r="AD200" i="4" s="1"/>
  <c r="V201" i="2"/>
  <c r="AC67" i="4"/>
  <c r="AD67" i="4" s="1"/>
  <c r="AC158" i="4"/>
  <c r="AD158" i="4" s="1"/>
  <c r="V159" i="2"/>
  <c r="AC115" i="4"/>
  <c r="AD115" i="4" s="1"/>
  <c r="V116" i="2"/>
  <c r="AC157" i="4"/>
  <c r="AD157" i="4" s="1"/>
  <c r="AC176" i="4"/>
  <c r="AD176" i="4" s="1"/>
  <c r="AC203" i="4"/>
  <c r="AD203" i="4" s="1"/>
  <c r="V204" i="2"/>
  <c r="AC116" i="4"/>
  <c r="AD116" i="4" s="1"/>
  <c r="V117" i="2"/>
  <c r="AC196" i="4"/>
  <c r="AD196" i="4" s="1"/>
  <c r="AC104" i="4"/>
  <c r="AD104" i="4" s="1"/>
  <c r="V105" i="2"/>
  <c r="AC65" i="4"/>
  <c r="AD65" i="4" s="1"/>
  <c r="V66" i="2"/>
  <c r="S208" i="2"/>
  <c r="AC207" i="4" s="1"/>
  <c r="AD207" i="4" s="1"/>
  <c r="V106" i="2"/>
  <c r="AC105" i="4"/>
  <c r="AD105" i="4" s="1"/>
  <c r="AC83" i="4"/>
  <c r="AD83" i="4" s="1"/>
  <c r="V84" i="2"/>
  <c r="AC151" i="4"/>
  <c r="AD151" i="4" s="1"/>
  <c r="AC132" i="4"/>
  <c r="AD132" i="4" s="1"/>
  <c r="AC77" i="4"/>
  <c r="AD77" i="4" s="1"/>
  <c r="AB33" i="1"/>
  <c r="AG33" i="1"/>
  <c r="AA33" i="1"/>
  <c r="AF33" i="1"/>
  <c r="AD33" i="1"/>
  <c r="AC33" i="1"/>
  <c r="AD92" i="1"/>
  <c r="AC92" i="1"/>
  <c r="AE92" i="1"/>
  <c r="U183" i="1"/>
  <c r="AB183" i="1" s="1"/>
  <c r="U110" i="1"/>
  <c r="AC110" i="1" s="1"/>
  <c r="X109" i="4"/>
  <c r="Z109" i="4" s="1"/>
  <c r="AC43" i="1"/>
  <c r="AD43" i="1"/>
  <c r="X66" i="1"/>
  <c r="AC66" i="1"/>
  <c r="AE66" i="1"/>
  <c r="AD66" i="1"/>
  <c r="AB66" i="1"/>
  <c r="AA66" i="1"/>
  <c r="X18" i="4"/>
  <c r="U19" i="1"/>
  <c r="AG19" i="1" s="1"/>
  <c r="X31" i="4"/>
  <c r="U32" i="1"/>
  <c r="X32" i="1" s="1"/>
  <c r="U15" i="1"/>
  <c r="X14" i="4"/>
  <c r="Z14" i="4" s="1"/>
  <c r="X41" i="4"/>
  <c r="U42" i="1"/>
  <c r="U158" i="1"/>
  <c r="X157" i="4"/>
  <c r="Z157" i="4" s="1"/>
  <c r="X113" i="4"/>
  <c r="Z113" i="4" s="1"/>
  <c r="AA113" i="4" s="1"/>
  <c r="U114" i="1"/>
  <c r="AB114" i="1" s="1"/>
  <c r="AG23" i="1"/>
  <c r="AB23" i="1"/>
  <c r="AA23" i="1"/>
  <c r="X23" i="1"/>
  <c r="AE23" i="1"/>
  <c r="AC23" i="1"/>
  <c r="AC38" i="1"/>
  <c r="X38" i="1"/>
  <c r="U176" i="1"/>
  <c r="X175" i="4"/>
  <c r="X210" i="4"/>
  <c r="U211" i="1"/>
  <c r="U128" i="1"/>
  <c r="X127" i="4"/>
  <c r="X143" i="4"/>
  <c r="U144" i="1"/>
  <c r="AE31" i="1"/>
  <c r="X200" i="4"/>
  <c r="Z200" i="4" s="1"/>
  <c r="U170" i="1"/>
  <c r="AG170" i="1" s="1"/>
  <c r="X30" i="4"/>
  <c r="Z30" i="4" s="1"/>
  <c r="U119" i="1"/>
  <c r="AB119" i="1" s="1"/>
  <c r="AC31" i="1"/>
  <c r="AD181" i="1"/>
  <c r="AF181" i="1"/>
  <c r="AG181" i="1"/>
  <c r="X115" i="4"/>
  <c r="Z115" i="4" s="1"/>
  <c r="U116" i="1"/>
  <c r="U41" i="1"/>
  <c r="X40" i="4"/>
  <c r="X146" i="4"/>
  <c r="Z146" i="4" s="1"/>
  <c r="AA146" i="4" s="1"/>
  <c r="U147" i="1"/>
  <c r="X124" i="4"/>
  <c r="Z124" i="4" s="1"/>
  <c r="U125" i="1"/>
  <c r="X110" i="4"/>
  <c r="Z110" i="4" s="1"/>
  <c r="U111" i="1"/>
  <c r="X71" i="4"/>
  <c r="Z71" i="4" s="1"/>
  <c r="AA71" i="4" s="1"/>
  <c r="U72" i="1"/>
  <c r="X76" i="4"/>
  <c r="U77" i="1"/>
  <c r="U136" i="1"/>
  <c r="X135" i="4"/>
  <c r="X199" i="4"/>
  <c r="U200" i="1"/>
  <c r="AE70" i="1"/>
  <c r="AA70" i="1"/>
  <c r="AF70" i="1"/>
  <c r="AG70" i="1"/>
  <c r="AD70" i="1"/>
  <c r="AC70" i="1"/>
  <c r="X70" i="1"/>
  <c r="AB70" i="1"/>
  <c r="AB164" i="1"/>
  <c r="AF164" i="1"/>
  <c r="AC164" i="1"/>
  <c r="AG164" i="1"/>
  <c r="AA164" i="1"/>
  <c r="X206" i="4"/>
  <c r="U207" i="1"/>
  <c r="X50" i="4"/>
  <c r="Z50" i="4" s="1"/>
  <c r="U51" i="1"/>
  <c r="X74" i="4"/>
  <c r="U75" i="1"/>
  <c r="X203" i="4"/>
  <c r="Z203" i="4" s="1"/>
  <c r="U204" i="1"/>
  <c r="AE45" i="1"/>
  <c r="X45" i="1"/>
  <c r="AD45" i="1"/>
  <c r="AF45" i="1"/>
  <c r="AC45" i="1"/>
  <c r="AG45" i="1"/>
  <c r="X116" i="4"/>
  <c r="Z116" i="4" s="1"/>
  <c r="U117" i="1"/>
  <c r="X101" i="4"/>
  <c r="U102" i="1"/>
  <c r="U165" i="1"/>
  <c r="X164" i="4"/>
  <c r="X31" i="1"/>
  <c r="AA31" i="1"/>
  <c r="U175" i="1"/>
  <c r="AF175" i="1" s="1"/>
  <c r="U210" i="1"/>
  <c r="AG210" i="1" s="1"/>
  <c r="X196" i="1"/>
  <c r="AA196" i="1"/>
  <c r="AF196" i="1"/>
  <c r="AD196" i="1"/>
  <c r="X57" i="4"/>
  <c r="Z57" i="4" s="1"/>
  <c r="U58" i="1"/>
  <c r="X98" i="4"/>
  <c r="U99" i="1"/>
  <c r="X48" i="4"/>
  <c r="Z48" i="4" s="1"/>
  <c r="U49" i="1"/>
  <c r="X170" i="4"/>
  <c r="Z170" i="4" s="1"/>
  <c r="U171" i="1"/>
  <c r="X196" i="4"/>
  <c r="U197" i="1"/>
  <c r="X155" i="4"/>
  <c r="U156" i="1"/>
  <c r="U198" i="1"/>
  <c r="X197" i="4"/>
  <c r="Z197" i="4" s="1"/>
  <c r="U118" i="1"/>
  <c r="X117" i="4"/>
  <c r="X44" i="4"/>
  <c r="Z44" i="4" s="1"/>
  <c r="AG31" i="1"/>
  <c r="U16" i="1"/>
  <c r="X16" i="1" s="1"/>
  <c r="U107" i="1"/>
  <c r="X106" i="4"/>
  <c r="X149" i="4"/>
  <c r="Z149" i="4" s="1"/>
  <c r="U150" i="1"/>
  <c r="X153" i="4"/>
  <c r="U154" i="1"/>
  <c r="X160" i="4"/>
  <c r="Z160" i="4" s="1"/>
  <c r="U161" i="1"/>
  <c r="X82" i="4"/>
  <c r="U83" i="1"/>
  <c r="X133" i="4"/>
  <c r="Z133" i="4" s="1"/>
  <c r="U134" i="1"/>
  <c r="X62" i="4"/>
  <c r="Z62" i="4" s="1"/>
  <c r="U63" i="1"/>
  <c r="AC12" i="1"/>
  <c r="AA12" i="1"/>
  <c r="AD12" i="1"/>
  <c r="AF12" i="1"/>
  <c r="AB12" i="1"/>
  <c r="AG12" i="1"/>
  <c r="AE12" i="1"/>
  <c r="X12" i="1"/>
  <c r="U162" i="1"/>
  <c r="X161" i="4"/>
  <c r="AD84" i="1"/>
  <c r="AB84" i="1"/>
  <c r="X84" i="1"/>
  <c r="AA84" i="1"/>
  <c r="AE84" i="1"/>
  <c r="AG84" i="1"/>
  <c r="AF84" i="1"/>
  <c r="AC84" i="1"/>
  <c r="AA143" i="1"/>
  <c r="U88" i="1"/>
  <c r="X87" i="4"/>
  <c r="Z87" i="4" s="1"/>
  <c r="X61" i="1"/>
  <c r="AE61" i="1"/>
  <c r="AF61" i="1"/>
  <c r="AA61" i="1"/>
  <c r="AB61" i="1"/>
  <c r="AD61" i="1"/>
  <c r="AG61" i="1"/>
  <c r="AC61" i="1"/>
  <c r="AF36" i="1"/>
  <c r="AE36" i="1"/>
  <c r="AC36" i="1"/>
  <c r="X202" i="4"/>
  <c r="U203" i="1"/>
  <c r="AC43" i="3"/>
  <c r="AH209" i="9"/>
  <c r="AK209" i="9"/>
  <c r="AO209" i="9"/>
  <c r="AQ209" i="9"/>
  <c r="AL209" i="9"/>
  <c r="AM209" i="9"/>
  <c r="U126" i="1"/>
  <c r="X125" i="4"/>
  <c r="Z125" i="4" s="1"/>
  <c r="X75" i="4"/>
  <c r="U76" i="1"/>
  <c r="AQ165" i="9"/>
  <c r="AH165" i="9"/>
  <c r="AN165" i="9"/>
  <c r="AM165" i="9"/>
  <c r="AL165" i="9"/>
  <c r="AO165" i="9"/>
  <c r="AK165" i="9"/>
  <c r="AP165" i="9"/>
  <c r="U184" i="1"/>
  <c r="X183" i="4"/>
  <c r="Z183" i="4" s="1"/>
  <c r="X137" i="4"/>
  <c r="Z137" i="4" s="1"/>
  <c r="U138" i="1"/>
  <c r="U133" i="1"/>
  <c r="X132" i="4"/>
  <c r="AL158" i="9"/>
  <c r="AK158" i="9"/>
  <c r="AM158" i="9"/>
  <c r="AQ158" i="9"/>
  <c r="AN158" i="9"/>
  <c r="AC171" i="4"/>
  <c r="AD171" i="4" s="1"/>
  <c r="V172" i="2"/>
  <c r="V25" i="2"/>
  <c r="AC24" i="4"/>
  <c r="AD24" i="4" s="1"/>
  <c r="AC181" i="4"/>
  <c r="AD181" i="4" s="1"/>
  <c r="AG91" i="3"/>
  <c r="AH91" i="3"/>
  <c r="AE91" i="3"/>
  <c r="AD91" i="3"/>
  <c r="Y91" i="3"/>
  <c r="AF91" i="3"/>
  <c r="X20" i="1"/>
  <c r="AC20" i="1"/>
  <c r="AG20" i="1"/>
  <c r="AF20" i="1"/>
  <c r="AB20" i="1"/>
  <c r="AD20" i="1"/>
  <c r="AA20" i="1"/>
  <c r="AE20" i="1"/>
  <c r="AH45" i="9"/>
  <c r="X52" i="4"/>
  <c r="U53" i="1"/>
  <c r="U182" i="1"/>
  <c r="X181" i="4"/>
  <c r="AF110" i="1"/>
  <c r="X108" i="4"/>
  <c r="U109" i="1"/>
  <c r="X107" i="4"/>
  <c r="Z107" i="4" s="1"/>
  <c r="U108" i="1"/>
  <c r="AL190" i="9"/>
  <c r="AM190" i="9"/>
  <c r="AO190" i="9"/>
  <c r="AN190" i="9"/>
  <c r="AH190" i="9"/>
  <c r="AQ190" i="9"/>
  <c r="AP190" i="9"/>
  <c r="AK190" i="9"/>
  <c r="X186" i="4"/>
  <c r="U187" i="1"/>
  <c r="X121" i="4"/>
  <c r="Z121" i="4" s="1"/>
  <c r="U122" i="1"/>
  <c r="X188" i="4"/>
  <c r="U189" i="1"/>
  <c r="X120" i="4"/>
  <c r="Z120" i="4" s="1"/>
  <c r="U121" i="1"/>
  <c r="X147" i="4"/>
  <c r="U148" i="1"/>
  <c r="AH67" i="9"/>
  <c r="AN67" i="9"/>
  <c r="AL67" i="9"/>
  <c r="AQ67" i="9"/>
  <c r="AO67" i="9"/>
  <c r="AK67" i="9"/>
  <c r="AP67" i="9"/>
  <c r="AM67" i="9"/>
  <c r="AL160" i="9"/>
  <c r="AO160" i="9"/>
  <c r="AM160" i="9"/>
  <c r="AP160" i="9"/>
  <c r="AH160" i="9"/>
  <c r="AK160" i="9"/>
  <c r="AN160" i="9"/>
  <c r="AQ160" i="9"/>
  <c r="AC120" i="4"/>
  <c r="AD120" i="4" s="1"/>
  <c r="AC140" i="4"/>
  <c r="AD140" i="4" s="1"/>
  <c r="AC56" i="4"/>
  <c r="AD56" i="4" s="1"/>
  <c r="V57" i="2"/>
  <c r="AC34" i="4"/>
  <c r="AD34" i="4" s="1"/>
  <c r="V35" i="2"/>
  <c r="X167" i="4"/>
  <c r="U168" i="1"/>
  <c r="U166" i="1"/>
  <c r="X165" i="4"/>
  <c r="Z165" i="4" s="1"/>
  <c r="AB85" i="1"/>
  <c r="AF85" i="1"/>
  <c r="AC85" i="1"/>
  <c r="AA85" i="1"/>
  <c r="AD85" i="1"/>
  <c r="X85" i="1"/>
  <c r="AG85" i="1"/>
  <c r="AE85" i="1"/>
  <c r="X131" i="4"/>
  <c r="Z131" i="4" s="1"/>
  <c r="U132" i="1"/>
  <c r="AM58" i="9"/>
  <c r="AL58" i="9"/>
  <c r="AQ58" i="9"/>
  <c r="AP58" i="9"/>
  <c r="AO58" i="9"/>
  <c r="AH58" i="9"/>
  <c r="AK58" i="9"/>
  <c r="AN58" i="9"/>
  <c r="X105" i="4"/>
  <c r="U106" i="1"/>
  <c r="U101" i="1"/>
  <c r="X100" i="4"/>
  <c r="Z100" i="4" s="1"/>
  <c r="X179" i="4"/>
  <c r="U180" i="1"/>
  <c r="AG34" i="1"/>
  <c r="AB34" i="1"/>
  <c r="AF135" i="1"/>
  <c r="AC135" i="1"/>
  <c r="AB135" i="1"/>
  <c r="AG135" i="1"/>
  <c r="X135" i="1"/>
  <c r="AA135" i="1"/>
  <c r="AE135" i="1"/>
  <c r="AD135" i="1"/>
  <c r="AD35" i="1"/>
  <c r="AF35" i="1"/>
  <c r="AA35" i="1"/>
  <c r="AC35" i="1"/>
  <c r="AB35" i="1"/>
  <c r="X35" i="1"/>
  <c r="AG35" i="1"/>
  <c r="AE35" i="1"/>
  <c r="V54" i="2"/>
  <c r="AC53" i="4"/>
  <c r="AD53" i="4" s="1"/>
  <c r="AC29" i="4"/>
  <c r="AD29" i="4" s="1"/>
  <c r="V30" i="2"/>
  <c r="Y75" i="3"/>
  <c r="AC75" i="3"/>
  <c r="AG75" i="3"/>
  <c r="AE75" i="3"/>
  <c r="AB75" i="3"/>
  <c r="AH75" i="3"/>
  <c r="AG183" i="1"/>
  <c r="AC183" i="1"/>
  <c r="AD123" i="1"/>
  <c r="AF123" i="1"/>
  <c r="AG123" i="1"/>
  <c r="AE123" i="1"/>
  <c r="AB123" i="1"/>
  <c r="AA123" i="1"/>
  <c r="X123" i="1"/>
  <c r="AC123" i="1"/>
  <c r="AK204" i="9"/>
  <c r="AL204" i="9"/>
  <c r="AP204" i="9"/>
  <c r="AQ204" i="9"/>
  <c r="AM204" i="9"/>
  <c r="AH204" i="9"/>
  <c r="U74" i="1"/>
  <c r="X73" i="4"/>
  <c r="X171" i="4"/>
  <c r="U172" i="1"/>
  <c r="X162" i="4"/>
  <c r="U163" i="1"/>
  <c r="U178" i="1"/>
  <c r="X177" i="4"/>
  <c r="Z177" i="4" s="1"/>
  <c r="X89" i="4"/>
  <c r="U90" i="1"/>
  <c r="X148" i="4"/>
  <c r="Z148" i="4" s="1"/>
  <c r="U149" i="1"/>
  <c r="U81" i="1"/>
  <c r="X80" i="4"/>
  <c r="X70" i="4"/>
  <c r="U71" i="1"/>
  <c r="AO107" i="9"/>
  <c r="AN107" i="9"/>
  <c r="AK107" i="9"/>
  <c r="AQ107" i="9"/>
  <c r="AP107" i="9"/>
  <c r="AH107" i="9"/>
  <c r="AC139" i="4"/>
  <c r="AD139" i="4" s="1"/>
  <c r="V140" i="2"/>
  <c r="V138" i="2"/>
  <c r="AC137" i="4"/>
  <c r="AD137" i="4" s="1"/>
  <c r="AG186" i="1"/>
  <c r="AC186" i="1"/>
  <c r="AE186" i="1"/>
  <c r="AF186" i="1"/>
  <c r="AA186" i="1"/>
  <c r="AB186" i="1"/>
  <c r="X186" i="1"/>
  <c r="AD186" i="1"/>
  <c r="AA38" i="1"/>
  <c r="AB38" i="1"/>
  <c r="AF38" i="1"/>
  <c r="AE38" i="1"/>
  <c r="AD38" i="1"/>
  <c r="AG38" i="1"/>
  <c r="AN200" i="9"/>
  <c r="AO48" i="9"/>
  <c r="AQ200" i="9"/>
  <c r="AH200" i="9"/>
  <c r="AP48" i="9"/>
  <c r="AQ48" i="9"/>
  <c r="AK200" i="9"/>
  <c r="AL103" i="9"/>
  <c r="AQ103" i="9"/>
  <c r="AN103" i="9"/>
  <c r="AP103" i="9"/>
  <c r="AK103" i="9"/>
  <c r="AM103" i="9"/>
  <c r="AO103" i="9"/>
  <c r="AH103" i="9"/>
  <c r="Y109" i="3"/>
  <c r="AD109" i="3"/>
  <c r="AG109" i="3"/>
  <c r="AF109" i="3"/>
  <c r="AB109" i="3"/>
  <c r="AE109" i="3"/>
  <c r="AC109" i="3"/>
  <c r="AH109" i="3"/>
  <c r="AL205" i="9"/>
  <c r="AM205" i="9"/>
  <c r="AN205" i="9"/>
  <c r="AK205" i="9"/>
  <c r="AH205" i="9"/>
  <c r="AQ205" i="9"/>
  <c r="AP205" i="9"/>
  <c r="AO205" i="9"/>
  <c r="AP115" i="9"/>
  <c r="AH115" i="9"/>
  <c r="AN115" i="9"/>
  <c r="AQ115" i="9"/>
  <c r="AK37" i="9"/>
  <c r="AQ37" i="9"/>
  <c r="AL37" i="9"/>
  <c r="AF167" i="1"/>
  <c r="AA167" i="1"/>
  <c r="AE167" i="1"/>
  <c r="AB167" i="1"/>
  <c r="AG167" i="1"/>
  <c r="X167" i="1"/>
  <c r="AC167" i="1"/>
  <c r="AD167" i="1"/>
  <c r="AH16" i="3"/>
  <c r="X66" i="4"/>
  <c r="U67" i="1"/>
  <c r="AO83" i="9"/>
  <c r="AH83" i="9"/>
  <c r="AM83" i="9"/>
  <c r="AK83" i="9"/>
  <c r="AN83" i="9"/>
  <c r="AQ120" i="9"/>
  <c r="AM120" i="9"/>
  <c r="AK120" i="9"/>
  <c r="AO120" i="9"/>
  <c r="AN120" i="9"/>
  <c r="AP120" i="9"/>
  <c r="AO172" i="9"/>
  <c r="AL172" i="9"/>
  <c r="AM172" i="9"/>
  <c r="AH172" i="9"/>
  <c r="AP172" i="9"/>
  <c r="AK172" i="9"/>
  <c r="AQ172" i="9"/>
  <c r="AF40" i="3"/>
  <c r="AD40" i="3"/>
  <c r="AB40" i="3"/>
  <c r="AG40" i="3"/>
  <c r="AC40" i="3"/>
  <c r="AH40" i="3"/>
  <c r="Y40" i="3"/>
  <c r="AE40" i="3"/>
  <c r="AM68" i="9"/>
  <c r="AL68" i="9"/>
  <c r="AN68" i="9"/>
  <c r="AP68" i="9"/>
  <c r="AO68" i="9"/>
  <c r="AQ68" i="9"/>
  <c r="AH68" i="9"/>
  <c r="AK68" i="9"/>
  <c r="AM144" i="9"/>
  <c r="AP144" i="9"/>
  <c r="AO144" i="9"/>
  <c r="AQ144" i="9"/>
  <c r="AK144" i="9"/>
  <c r="AL144" i="9"/>
  <c r="AH144" i="9"/>
  <c r="AN144" i="9"/>
  <c r="U179" i="1"/>
  <c r="X178" i="4"/>
  <c r="AK194" i="9"/>
  <c r="AN194" i="9"/>
  <c r="AM194" i="9"/>
  <c r="AO194" i="9"/>
  <c r="AL194" i="9"/>
  <c r="AQ194" i="9"/>
  <c r="AH194" i="9"/>
  <c r="AP194" i="9"/>
  <c r="AC194" i="1"/>
  <c r="AD194" i="1"/>
  <c r="AA194" i="1"/>
  <c r="X194" i="1"/>
  <c r="AG194" i="1"/>
  <c r="AF194" i="1"/>
  <c r="AB194" i="1"/>
  <c r="AE194" i="1"/>
  <c r="AG27" i="1"/>
  <c r="AF27" i="1"/>
  <c r="AA27" i="1"/>
  <c r="AC27" i="1"/>
  <c r="AD27" i="1"/>
  <c r="AE27" i="1"/>
  <c r="AB27" i="1"/>
  <c r="X27" i="1"/>
  <c r="AO196" i="9"/>
  <c r="AL196" i="9"/>
  <c r="AK196" i="9"/>
  <c r="AN196" i="9"/>
  <c r="AQ196" i="9"/>
  <c r="AP196" i="9"/>
  <c r="AM196" i="9"/>
  <c r="AH196" i="9"/>
  <c r="AN90" i="9"/>
  <c r="AK90" i="9"/>
  <c r="AM90" i="9"/>
  <c r="AH90" i="9"/>
  <c r="AL90" i="9"/>
  <c r="AO90" i="9"/>
  <c r="AQ90" i="9"/>
  <c r="AP90" i="9"/>
  <c r="AK152" i="9"/>
  <c r="AQ152" i="9"/>
  <c r="AL152" i="9"/>
  <c r="AN152" i="9"/>
  <c r="AO152" i="9"/>
  <c r="AM152" i="9"/>
  <c r="AP152" i="9"/>
  <c r="AH152" i="9"/>
  <c r="AO174" i="9"/>
  <c r="AN174" i="9"/>
  <c r="AM174" i="9"/>
  <c r="AP174" i="9"/>
  <c r="AQ174" i="9"/>
  <c r="AL174" i="9"/>
  <c r="AH174" i="9"/>
  <c r="AK174" i="9"/>
  <c r="AN48" i="9"/>
  <c r="AL48" i="9"/>
  <c r="AK48" i="9"/>
  <c r="AH48" i="9"/>
  <c r="AK79" i="9"/>
  <c r="AL79" i="9"/>
  <c r="AN79" i="9"/>
  <c r="AP79" i="9"/>
  <c r="AH79" i="9"/>
  <c r="AQ79" i="9"/>
  <c r="AO79" i="9"/>
  <c r="AM79" i="9"/>
  <c r="AL181" i="9"/>
  <c r="AK181" i="9"/>
  <c r="AP181" i="9"/>
  <c r="AN181" i="9"/>
  <c r="AH181" i="9"/>
  <c r="AQ181" i="9"/>
  <c r="AM181" i="9"/>
  <c r="AO181" i="9"/>
  <c r="X61" i="4"/>
  <c r="U62" i="1"/>
  <c r="Y135" i="3"/>
  <c r="AG135" i="3"/>
  <c r="AE135" i="3"/>
  <c r="AF135" i="3"/>
  <c r="AB135" i="3"/>
  <c r="AH135" i="3"/>
  <c r="AD135" i="3"/>
  <c r="AC135" i="3"/>
  <c r="C14" i="9"/>
  <c r="C15" i="1"/>
  <c r="C14" i="2"/>
  <c r="C14" i="3"/>
  <c r="C11" i="10"/>
  <c r="B14" i="1"/>
  <c r="C14" i="13"/>
  <c r="C13" i="4"/>
  <c r="AG65" i="1"/>
  <c r="AC65" i="1"/>
  <c r="AD22" i="1"/>
  <c r="AG22" i="1"/>
  <c r="AB22" i="1"/>
  <c r="AC22" i="1"/>
  <c r="AF22" i="1"/>
  <c r="AD64" i="1"/>
  <c r="AA64" i="1"/>
  <c r="AG64" i="1"/>
  <c r="AE64" i="1"/>
  <c r="AF64" i="1"/>
  <c r="AB64" i="1"/>
  <c r="X64" i="1"/>
  <c r="AC64" i="1"/>
  <c r="X25" i="1"/>
  <c r="AB25" i="1"/>
  <c r="AG25" i="1"/>
  <c r="AE25" i="1"/>
  <c r="AC25" i="1"/>
  <c r="AA25" i="1"/>
  <c r="AD25" i="1"/>
  <c r="AF25" i="1"/>
  <c r="AG92" i="1"/>
  <c r="X92" i="1"/>
  <c r="AF92" i="1"/>
  <c r="AB92" i="1"/>
  <c r="AG16" i="3"/>
  <c r="AB161" i="3"/>
  <c r="AC161" i="3"/>
  <c r="AH161" i="3"/>
  <c r="AF161" i="3"/>
  <c r="AG161" i="3"/>
  <c r="Y161" i="3"/>
  <c r="AD161" i="3"/>
  <c r="AE161" i="3"/>
  <c r="X119" i="4"/>
  <c r="Z119" i="4" s="1"/>
  <c r="U120" i="1"/>
  <c r="AO208" i="9"/>
  <c r="AK208" i="9"/>
  <c r="AM208" i="9"/>
  <c r="AP208" i="9"/>
  <c r="AN208" i="9"/>
  <c r="AH208" i="9"/>
  <c r="AL208" i="9"/>
  <c r="AQ208" i="9"/>
  <c r="AH91" i="9"/>
  <c r="AQ91" i="9"/>
  <c r="AK91" i="9"/>
  <c r="AN91" i="9"/>
  <c r="AL91" i="9"/>
  <c r="AO91" i="9"/>
  <c r="AM168" i="9"/>
  <c r="AQ168" i="9"/>
  <c r="AP168" i="9"/>
  <c r="AH168" i="9"/>
  <c r="AK168" i="9"/>
  <c r="AO168" i="9"/>
  <c r="AN168" i="9"/>
  <c r="AN177" i="9"/>
  <c r="AQ177" i="9"/>
  <c r="AK177" i="9"/>
  <c r="AH63" i="9"/>
  <c r="AM63" i="9"/>
  <c r="AL63" i="9"/>
  <c r="AL99" i="9"/>
  <c r="AQ99" i="9"/>
  <c r="AO99" i="9"/>
  <c r="AK99" i="9"/>
  <c r="AH99" i="9"/>
  <c r="AP99" i="9"/>
  <c r="AM99" i="9"/>
  <c r="AN99" i="9"/>
  <c r="U112" i="1"/>
  <c r="X111" i="4"/>
  <c r="X73" i="1"/>
  <c r="AG73" i="1"/>
  <c r="AC73" i="1"/>
  <c r="AA73" i="1"/>
  <c r="AF73" i="1"/>
  <c r="AE73" i="1"/>
  <c r="AB73" i="1"/>
  <c r="AD73" i="1"/>
  <c r="AF202" i="1"/>
  <c r="X202" i="1"/>
  <c r="AQ45" i="9"/>
  <c r="AN45" i="9"/>
  <c r="AM45" i="9"/>
  <c r="AP45" i="9"/>
  <c r="AL45" i="9"/>
  <c r="AO185" i="9"/>
  <c r="AM185" i="9"/>
  <c r="AP185" i="9"/>
  <c r="AH185" i="9"/>
  <c r="AL185" i="9"/>
  <c r="AK185" i="9"/>
  <c r="AN185" i="9"/>
  <c r="AQ185" i="9"/>
  <c r="AQ176" i="9"/>
  <c r="AO176" i="9"/>
  <c r="AK176" i="9"/>
  <c r="AM176" i="9"/>
  <c r="AL176" i="9"/>
  <c r="AP176" i="9"/>
  <c r="AH176" i="9"/>
  <c r="AN176" i="9"/>
  <c r="AH169" i="9"/>
  <c r="AL169" i="9"/>
  <c r="AO169" i="9"/>
  <c r="AK169" i="9"/>
  <c r="AQ169" i="9"/>
  <c r="AM169" i="9"/>
  <c r="AN169" i="9"/>
  <c r="AP169" i="9"/>
  <c r="AN192" i="9"/>
  <c r="AP192" i="9"/>
  <c r="AQ192" i="9"/>
  <c r="AM192" i="9"/>
  <c r="AO192" i="9"/>
  <c r="AL192" i="9"/>
  <c r="AK192" i="9"/>
  <c r="AH192" i="9"/>
  <c r="AO65" i="9"/>
  <c r="AQ65" i="9"/>
  <c r="AK65" i="9"/>
  <c r="AP65" i="9"/>
  <c r="AN65" i="9"/>
  <c r="AH65" i="9"/>
  <c r="AM65" i="9"/>
  <c r="AL65" i="9"/>
  <c r="AH173" i="9"/>
  <c r="AP173" i="9"/>
  <c r="AO173" i="9"/>
  <c r="AQ173" i="9"/>
  <c r="AM173" i="9"/>
  <c r="AK173" i="9"/>
  <c r="AL173" i="9"/>
  <c r="AN173" i="9"/>
  <c r="AO180" i="9"/>
  <c r="AH180" i="9"/>
  <c r="AM180" i="9"/>
  <c r="AN180" i="9"/>
  <c r="AL180" i="9"/>
  <c r="AK180" i="9"/>
  <c r="AP180" i="9"/>
  <c r="AQ180" i="9"/>
  <c r="AP29" i="9"/>
  <c r="AK29" i="9"/>
  <c r="AN29" i="9"/>
  <c r="AO29" i="9"/>
  <c r="AM29" i="9"/>
  <c r="AQ29" i="9"/>
  <c r="AH29" i="9"/>
  <c r="AL29" i="9"/>
  <c r="AK164" i="9"/>
  <c r="AP164" i="9"/>
  <c r="AM164" i="9"/>
  <c r="AQ164" i="9"/>
  <c r="AN164" i="9"/>
  <c r="AH164" i="9"/>
  <c r="AL164" i="9"/>
  <c r="AO164" i="9"/>
  <c r="AO189" i="9"/>
  <c r="AM189" i="9"/>
  <c r="AH189" i="9"/>
  <c r="AL189" i="9"/>
  <c r="AK189" i="9"/>
  <c r="AP189" i="9"/>
  <c r="AN189" i="9"/>
  <c r="AQ189" i="9"/>
  <c r="AQ17" i="9"/>
  <c r="AO17" i="9"/>
  <c r="AN17" i="9"/>
  <c r="AM17" i="9"/>
  <c r="AL17" i="9"/>
  <c r="AH17" i="9"/>
  <c r="AK17" i="9"/>
  <c r="AP17" i="9"/>
  <c r="AO42" i="9"/>
  <c r="AN42" i="9"/>
  <c r="AP42" i="9"/>
  <c r="AK42" i="9"/>
  <c r="AQ42" i="9"/>
  <c r="AM42" i="9"/>
  <c r="AL42" i="9"/>
  <c r="AH42" i="9"/>
  <c r="AH43" i="9"/>
  <c r="AQ43" i="9"/>
  <c r="AM43" i="9"/>
  <c r="AK43" i="9"/>
  <c r="AP43" i="9"/>
  <c r="AN43" i="9"/>
  <c r="AL43" i="9"/>
  <c r="AO43" i="9"/>
  <c r="AP34" i="9"/>
  <c r="AL34" i="9"/>
  <c r="AH34" i="9"/>
  <c r="AM34" i="9"/>
  <c r="AO34" i="9"/>
  <c r="AN34" i="9"/>
  <c r="AK34" i="9"/>
  <c r="AQ34" i="9"/>
  <c r="AL18" i="9"/>
  <c r="AK18" i="9"/>
  <c r="AP18" i="9"/>
  <c r="AH18" i="9"/>
  <c r="AQ18" i="9"/>
  <c r="AO18" i="9"/>
  <c r="AN18" i="9"/>
  <c r="AM18" i="9"/>
  <c r="AO27" i="9"/>
  <c r="AM27" i="9"/>
  <c r="AK27" i="9"/>
  <c r="AN27" i="9"/>
  <c r="AL27" i="9"/>
  <c r="AH27" i="9"/>
  <c r="AQ27" i="9"/>
  <c r="AP27" i="9"/>
  <c r="AP15" i="9"/>
  <c r="AQ15" i="9"/>
  <c r="AN15" i="9"/>
  <c r="AL15" i="9"/>
  <c r="AK15" i="9"/>
  <c r="AM15" i="9"/>
  <c r="AH15" i="9"/>
  <c r="AO15" i="9"/>
  <c r="AN28" i="9"/>
  <c r="AL28" i="9"/>
  <c r="AK28" i="9"/>
  <c r="AO28" i="9"/>
  <c r="AH28" i="9"/>
  <c r="AM28" i="9"/>
  <c r="AQ28" i="9"/>
  <c r="AP28" i="9"/>
  <c r="AL62" i="9"/>
  <c r="AP62" i="9"/>
  <c r="AN62" i="9"/>
  <c r="AQ62" i="9"/>
  <c r="AK62" i="9"/>
  <c r="AM62" i="9"/>
  <c r="AH62" i="9"/>
  <c r="AO62" i="9"/>
  <c r="AM21" i="9"/>
  <c r="AK21" i="9"/>
  <c r="AO21" i="9"/>
  <c r="AN21" i="9"/>
  <c r="AP21" i="9"/>
  <c r="AL21" i="9"/>
  <c r="AQ21" i="9"/>
  <c r="AK39" i="9"/>
  <c r="AL39" i="9"/>
  <c r="AQ39" i="9"/>
  <c r="AM39" i="9"/>
  <c r="AO39" i="9"/>
  <c r="AP39" i="9"/>
  <c r="AH39" i="9"/>
  <c r="AN39" i="9"/>
  <c r="AL26" i="9"/>
  <c r="AN26" i="9"/>
  <c r="AQ26" i="9"/>
  <c r="AO26" i="9"/>
  <c r="AK26" i="9"/>
  <c r="AH26" i="9"/>
  <c r="AP26" i="9"/>
  <c r="AM26" i="9"/>
  <c r="AL35" i="9"/>
  <c r="AM35" i="9"/>
  <c r="AN35" i="9"/>
  <c r="AO35" i="9"/>
  <c r="AP35" i="9"/>
  <c r="AK35" i="9"/>
  <c r="AQ35" i="9"/>
  <c r="AH35" i="9"/>
  <c r="AH19" i="9"/>
  <c r="AL19" i="9"/>
  <c r="AQ19" i="9"/>
  <c r="AO19" i="9"/>
  <c r="AK19" i="9"/>
  <c r="AM19" i="9"/>
  <c r="AP19" i="9"/>
  <c r="AN19" i="9"/>
  <c r="AQ16" i="9"/>
  <c r="AP16" i="9"/>
  <c r="AN16" i="9"/>
  <c r="AM16" i="9"/>
  <c r="AO16" i="9"/>
  <c r="AL16" i="9"/>
  <c r="AH16" i="9"/>
  <c r="AK16" i="9"/>
  <c r="AM13" i="9"/>
  <c r="AK13" i="9"/>
  <c r="AN13" i="9"/>
  <c r="AH13" i="9"/>
  <c r="AL13" i="9"/>
  <c r="AQ13" i="9"/>
  <c r="AO13" i="9"/>
  <c r="AP13" i="9"/>
  <c r="AP12" i="9"/>
  <c r="AH12" i="9"/>
  <c r="AL12" i="9"/>
  <c r="AM12" i="9"/>
  <c r="AQ12" i="9"/>
  <c r="AN12" i="9"/>
  <c r="AK12" i="9"/>
  <c r="AO12" i="9"/>
  <c r="AC16" i="3"/>
  <c r="AF16" i="3"/>
  <c r="Y118" i="3"/>
  <c r="AF118" i="3"/>
  <c r="AD118" i="3"/>
  <c r="AC118" i="3"/>
  <c r="AH118" i="3"/>
  <c r="AB118" i="3"/>
  <c r="AE118" i="3"/>
  <c r="AG118" i="3"/>
  <c r="AH38" i="3"/>
  <c r="AF38" i="3"/>
  <c r="AD38" i="3"/>
  <c r="AG38" i="3"/>
  <c r="AB38" i="3"/>
  <c r="Y38" i="3"/>
  <c r="AE38" i="3"/>
  <c r="AC38" i="3"/>
  <c r="AB114" i="3"/>
  <c r="AH114" i="3"/>
  <c r="Y114" i="3"/>
  <c r="AC114" i="3"/>
  <c r="AH138" i="3"/>
  <c r="AF138" i="3"/>
  <c r="Y138" i="3"/>
  <c r="AE138" i="3"/>
  <c r="AB138" i="3"/>
  <c r="AC138" i="3"/>
  <c r="AG138" i="3"/>
  <c r="AD138" i="3"/>
  <c r="AE98" i="3"/>
  <c r="AH98" i="3"/>
  <c r="AD98" i="3"/>
  <c r="Y98" i="3"/>
  <c r="AB98" i="3"/>
  <c r="AF98" i="3"/>
  <c r="AG98" i="3"/>
  <c r="AC98" i="3"/>
  <c r="AB35" i="3"/>
  <c r="AH35" i="3"/>
  <c r="AF35" i="3"/>
  <c r="AD35" i="3"/>
  <c r="AG35" i="3"/>
  <c r="AE35" i="3"/>
  <c r="Y35" i="3"/>
  <c r="AC35" i="3"/>
  <c r="Y50" i="3"/>
  <c r="AE50" i="3"/>
  <c r="AB117" i="3"/>
  <c r="AE117" i="3"/>
  <c r="AD117" i="3"/>
  <c r="AH117" i="3"/>
  <c r="AG117" i="3"/>
  <c r="AE146" i="3"/>
  <c r="AC146" i="3"/>
  <c r="AF146" i="3"/>
  <c r="AH146" i="3"/>
  <c r="AD146" i="3"/>
  <c r="AG146" i="3"/>
  <c r="AB146" i="3"/>
  <c r="Y146" i="3"/>
  <c r="AD199" i="3"/>
  <c r="AH199" i="3"/>
  <c r="AC199" i="3"/>
  <c r="AE199" i="3"/>
  <c r="AB199" i="3"/>
  <c r="AF199" i="3"/>
  <c r="AG199" i="3"/>
  <c r="Y199" i="3"/>
  <c r="AH122" i="3"/>
  <c r="AD122" i="3"/>
  <c r="AE122" i="3"/>
  <c r="AB122" i="3"/>
  <c r="AC79" i="3"/>
  <c r="AF79" i="3"/>
  <c r="AE79" i="3"/>
  <c r="Y79" i="3"/>
  <c r="AD79" i="3"/>
  <c r="AH79" i="3"/>
  <c r="AG79" i="3"/>
  <c r="AB79" i="3"/>
  <c r="AC15" i="3"/>
  <c r="AH15" i="3"/>
  <c r="Y15" i="3"/>
  <c r="AB15" i="3"/>
  <c r="AD15" i="3"/>
  <c r="AF15" i="3"/>
  <c r="AE15" i="3"/>
  <c r="AG15" i="3"/>
  <c r="AG202" i="3"/>
  <c r="AH202" i="3"/>
  <c r="AE202" i="3"/>
  <c r="Y202" i="3"/>
  <c r="AC202" i="3"/>
  <c r="AD202" i="3"/>
  <c r="AB202" i="3"/>
  <c r="AF202" i="3"/>
  <c r="AF66" i="3"/>
  <c r="AH66" i="3"/>
  <c r="AG66" i="3"/>
  <c r="AD66" i="3"/>
  <c r="AB66" i="3"/>
  <c r="Y66" i="3"/>
  <c r="AE66" i="3"/>
  <c r="AC66" i="3"/>
  <c r="AH90" i="3"/>
  <c r="AE90" i="3"/>
  <c r="AF90" i="3"/>
  <c r="Y90" i="3"/>
  <c r="AC90" i="3"/>
  <c r="AB90" i="3"/>
  <c r="AG90" i="3"/>
  <c r="AD90" i="3"/>
  <c r="AG154" i="3"/>
  <c r="AC154" i="3"/>
  <c r="AE154" i="3"/>
  <c r="AH154" i="3"/>
  <c r="AD154" i="3"/>
  <c r="Y154" i="3"/>
  <c r="AF154" i="3"/>
  <c r="AB154" i="3"/>
  <c r="AD67" i="3"/>
  <c r="Y67" i="3"/>
  <c r="AF67" i="3"/>
  <c r="AC67" i="3"/>
  <c r="AH67" i="3"/>
  <c r="AE67" i="3"/>
  <c r="AG67" i="3"/>
  <c r="AB67" i="3"/>
  <c r="AG81" i="3"/>
  <c r="AE81" i="3"/>
  <c r="Y81" i="3"/>
  <c r="AC81" i="3"/>
  <c r="AH81" i="3"/>
  <c r="AB81" i="3"/>
  <c r="AF81" i="3"/>
  <c r="AD81" i="3"/>
  <c r="AG171" i="3"/>
  <c r="AB171" i="3"/>
  <c r="AD171" i="3"/>
  <c r="Y171" i="3"/>
  <c r="AF171" i="3"/>
  <c r="AH171" i="3"/>
  <c r="AC171" i="3"/>
  <c r="AE171" i="3"/>
  <c r="AD30" i="3"/>
  <c r="AB30" i="3"/>
  <c r="AC30" i="3"/>
  <c r="AE30" i="3"/>
  <c r="AH30" i="3"/>
  <c r="Y30" i="3"/>
  <c r="AG30" i="3"/>
  <c r="AF30" i="3"/>
  <c r="AC24" i="3"/>
  <c r="AH24" i="3"/>
  <c r="AD24" i="3"/>
  <c r="AD16" i="3"/>
  <c r="AH107" i="3"/>
  <c r="AE107" i="3"/>
  <c r="Y107" i="3"/>
  <c r="AF107" i="3"/>
  <c r="AB107" i="3"/>
  <c r="AG107" i="3"/>
  <c r="AD107" i="3"/>
  <c r="AC107" i="3"/>
  <c r="AE31" i="3"/>
  <c r="AH31" i="3"/>
  <c r="AG31" i="3"/>
  <c r="AD31" i="3"/>
  <c r="AB31" i="3"/>
  <c r="AF31" i="3"/>
  <c r="Y31" i="3"/>
  <c r="AC31" i="3"/>
  <c r="AE130" i="3"/>
  <c r="AH130" i="3"/>
  <c r="AF130" i="3"/>
  <c r="AC130" i="3"/>
  <c r="AD130" i="3"/>
  <c r="Y130" i="3"/>
  <c r="AC209" i="3"/>
  <c r="AD209" i="3"/>
  <c r="AF209" i="3"/>
  <c r="AH209" i="3"/>
  <c r="Y209" i="3"/>
  <c r="AG62" i="3"/>
  <c r="AC62" i="3"/>
  <c r="AD62" i="3"/>
  <c r="AB62" i="3"/>
  <c r="AF62" i="3"/>
  <c r="AE62" i="3"/>
  <c r="AH62" i="3"/>
  <c r="Y62" i="3"/>
  <c r="AH173" i="3"/>
  <c r="AD173" i="3"/>
  <c r="AE173" i="3"/>
  <c r="AC173" i="3"/>
  <c r="AG173" i="3"/>
  <c r="AB173" i="3"/>
  <c r="AF173" i="3"/>
  <c r="Y173" i="3"/>
  <c r="AH134" i="3"/>
  <c r="Y134" i="3"/>
  <c r="AC134" i="3"/>
  <c r="AE134" i="3"/>
  <c r="AF134" i="3"/>
  <c r="AB134" i="3"/>
  <c r="AG134" i="3"/>
  <c r="AD134" i="3"/>
  <c r="AC201" i="3"/>
  <c r="AF201" i="3"/>
  <c r="AE201" i="3"/>
  <c r="Y201" i="3"/>
  <c r="AG201" i="3"/>
  <c r="AB201" i="3"/>
  <c r="AH201" i="3"/>
  <c r="AD201" i="3"/>
  <c r="AH70" i="3"/>
  <c r="Y70" i="3"/>
  <c r="AG70" i="3"/>
  <c r="AC70" i="3"/>
  <c r="AF70" i="3"/>
  <c r="AB70" i="3"/>
  <c r="AE70" i="3"/>
  <c r="AD70" i="3"/>
  <c r="AE186" i="3"/>
  <c r="AB186" i="3"/>
  <c r="AC186" i="3"/>
  <c r="AH186" i="3"/>
  <c r="AG186" i="3"/>
  <c r="Y186" i="3"/>
  <c r="AF186" i="3"/>
  <c r="AD186" i="3"/>
  <c r="AG45" i="3"/>
  <c r="AC45" i="3"/>
  <c r="AD45" i="3"/>
  <c r="AB45" i="3"/>
  <c r="AF45" i="3"/>
  <c r="Y45" i="3"/>
  <c r="AE45" i="3"/>
  <c r="AH45" i="3"/>
  <c r="AC151" i="3"/>
  <c r="AG151" i="3"/>
  <c r="AH151" i="3"/>
  <c r="AF151" i="3"/>
  <c r="AD151" i="3"/>
  <c r="Y151" i="3"/>
  <c r="AE151" i="3"/>
  <c r="AB151" i="3"/>
  <c r="AB119" i="3"/>
  <c r="AG119" i="3"/>
  <c r="AH119" i="3"/>
  <c r="AD119" i="3"/>
  <c r="AE119" i="3"/>
  <c r="Y119" i="3"/>
  <c r="AF119" i="3"/>
  <c r="AC119" i="3"/>
  <c r="AH145" i="3"/>
  <c r="AD145" i="3"/>
  <c r="Y145" i="3"/>
  <c r="AB145" i="3"/>
  <c r="AG145" i="3"/>
  <c r="AF145" i="3"/>
  <c r="AC145" i="3"/>
  <c r="AE145" i="3"/>
  <c r="AB157" i="3"/>
  <c r="AF157" i="3"/>
  <c r="AH157" i="3"/>
  <c r="AG157" i="3"/>
  <c r="AD157" i="3"/>
  <c r="Y157" i="3"/>
  <c r="AC157" i="3"/>
  <c r="AE157" i="3"/>
  <c r="AG133" i="3"/>
  <c r="AE133" i="3"/>
  <c r="AB133" i="3"/>
  <c r="Y133" i="3"/>
  <c r="AD133" i="3"/>
  <c r="AH133" i="3"/>
  <c r="AF133" i="3"/>
  <c r="AC133" i="3"/>
  <c r="AH12" i="3"/>
  <c r="AD12" i="3"/>
  <c r="AC12" i="3"/>
  <c r="AF12" i="3"/>
  <c r="AG12" i="3"/>
  <c r="AE12" i="3"/>
  <c r="AB12" i="3"/>
  <c r="Y12" i="3"/>
  <c r="AB27" i="3"/>
  <c r="AC27" i="3"/>
  <c r="AG27" i="3"/>
  <c r="AD27" i="3"/>
  <c r="AH27" i="3"/>
  <c r="AE27" i="3"/>
  <c r="AF27" i="3"/>
  <c r="Y27" i="3"/>
  <c r="AF14" i="3"/>
  <c r="AB14" i="3"/>
  <c r="Y14" i="3"/>
  <c r="AG14" i="3"/>
  <c r="AD14" i="3"/>
  <c r="AC14" i="3"/>
  <c r="AH14" i="3"/>
  <c r="AE14" i="3"/>
  <c r="AF34" i="3"/>
  <c r="AC34" i="3"/>
  <c r="AE34" i="3"/>
  <c r="AH34" i="3"/>
  <c r="AD34" i="3"/>
  <c r="Y34" i="3"/>
  <c r="AB34" i="3"/>
  <c r="AG34" i="3"/>
  <c r="AC172" i="4"/>
  <c r="AD172" i="4" s="1"/>
  <c r="V210" i="3"/>
  <c r="X210" i="3" s="1"/>
  <c r="Z40" i="4"/>
  <c r="V41" i="3"/>
  <c r="X41" i="3" s="1"/>
  <c r="X191" i="4"/>
  <c r="U192" i="1"/>
  <c r="V82" i="2"/>
  <c r="AC81" i="4"/>
  <c r="AD81" i="4" s="1"/>
  <c r="AC143" i="4"/>
  <c r="AD143" i="4" s="1"/>
  <c r="AC106" i="4"/>
  <c r="AD106" i="4" s="1"/>
  <c r="V107" i="2"/>
  <c r="X58" i="4"/>
  <c r="U59" i="1"/>
  <c r="X88" i="4"/>
  <c r="Z88" i="4" s="1"/>
  <c r="U89" i="1"/>
  <c r="X92" i="4"/>
  <c r="U93" i="1"/>
  <c r="X173" i="4"/>
  <c r="Z173" i="4" s="1"/>
  <c r="AA173" i="4" s="1"/>
  <c r="U174" i="1"/>
  <c r="AD86" i="1"/>
  <c r="AC86" i="1"/>
  <c r="AB86" i="1"/>
  <c r="X86" i="1"/>
  <c r="AA86" i="1"/>
  <c r="AE86" i="1"/>
  <c r="AG86" i="1"/>
  <c r="AF86" i="1"/>
  <c r="AA160" i="1"/>
  <c r="AF160" i="1"/>
  <c r="AC160" i="1"/>
  <c r="X160" i="1"/>
  <c r="AE160" i="1"/>
  <c r="AG160" i="1"/>
  <c r="AB160" i="1"/>
  <c r="AD160" i="1"/>
  <c r="AE155" i="1"/>
  <c r="AB155" i="1"/>
  <c r="AD155" i="1"/>
  <c r="AA155" i="1"/>
  <c r="X155" i="1"/>
  <c r="AC155" i="1"/>
  <c r="AF155" i="1"/>
  <c r="AG155" i="1"/>
  <c r="AE199" i="1"/>
  <c r="AA199" i="1"/>
  <c r="AF199" i="1"/>
  <c r="AC199" i="1"/>
  <c r="AB199" i="1"/>
  <c r="AG199" i="1"/>
  <c r="AD199" i="1"/>
  <c r="X199" i="1"/>
  <c r="AD201" i="1"/>
  <c r="AC201" i="1"/>
  <c r="AG201" i="1"/>
  <c r="AF201" i="1"/>
  <c r="X201" i="1"/>
  <c r="AE201" i="1"/>
  <c r="AB201" i="1"/>
  <c r="AA201" i="1"/>
  <c r="AF206" i="1"/>
  <c r="AG206" i="1"/>
  <c r="AA206" i="1"/>
  <c r="AB206" i="1"/>
  <c r="AE206" i="1"/>
  <c r="X206" i="1"/>
  <c r="AC206" i="1"/>
  <c r="AD206" i="1"/>
  <c r="AG32" i="3"/>
  <c r="AD32" i="3"/>
  <c r="AH32" i="3"/>
  <c r="AB32" i="3"/>
  <c r="AC32" i="3"/>
  <c r="AF32" i="3"/>
  <c r="Y32" i="3"/>
  <c r="AE32" i="3"/>
  <c r="AF57" i="3"/>
  <c r="AD57" i="3"/>
  <c r="AH57" i="3"/>
  <c r="AB57" i="3"/>
  <c r="AE57" i="3"/>
  <c r="AG57" i="3"/>
  <c r="Y57" i="3"/>
  <c r="AC57" i="3"/>
  <c r="AE52" i="3"/>
  <c r="AD52" i="3"/>
  <c r="AH52" i="3"/>
  <c r="AG52" i="3"/>
  <c r="AB52" i="3"/>
  <c r="AF52" i="3"/>
  <c r="Y52" i="3"/>
  <c r="AC52" i="3"/>
  <c r="O213" i="1"/>
  <c r="O214" i="1" s="1"/>
  <c r="AB169" i="1"/>
  <c r="AF169" i="1"/>
  <c r="AA169" i="1"/>
  <c r="X169" i="1"/>
  <c r="AE169" i="1"/>
  <c r="AD169" i="1"/>
  <c r="AC169" i="1"/>
  <c r="AG169" i="1"/>
  <c r="P213" i="3"/>
  <c r="P214" i="3" s="1"/>
  <c r="AC79" i="4"/>
  <c r="AD79" i="4" s="1"/>
  <c r="AC42" i="4"/>
  <c r="AD42" i="4" s="1"/>
  <c r="V43" i="2"/>
  <c r="X189" i="4"/>
  <c r="Z189" i="4" s="1"/>
  <c r="U190" i="1"/>
  <c r="U151" i="1"/>
  <c r="X150" i="4"/>
  <c r="U105" i="1"/>
  <c r="X104" i="4"/>
  <c r="U152" i="1"/>
  <c r="X151" i="4"/>
  <c r="Z151" i="4" s="1"/>
  <c r="X12" i="4"/>
  <c r="U13" i="1"/>
  <c r="X90" i="4"/>
  <c r="U91" i="1"/>
  <c r="AC57" i="1"/>
  <c r="X57" i="1"/>
  <c r="AB57" i="1"/>
  <c r="AF57" i="1"/>
  <c r="AD57" i="1"/>
  <c r="AG57" i="1"/>
  <c r="AE57" i="1"/>
  <c r="AA57" i="1"/>
  <c r="AF124" i="1"/>
  <c r="AE124" i="1"/>
  <c r="AB124" i="1"/>
  <c r="AD124" i="1"/>
  <c r="AC124" i="1"/>
  <c r="AA124" i="1"/>
  <c r="AG124" i="1"/>
  <c r="X124" i="1"/>
  <c r="AF185" i="1"/>
  <c r="AG185" i="1"/>
  <c r="AC185" i="1"/>
  <c r="AE185" i="1"/>
  <c r="AA185" i="1"/>
  <c r="AD185" i="1"/>
  <c r="X185" i="1"/>
  <c r="AB185" i="1"/>
  <c r="AE80" i="1"/>
  <c r="AG80" i="1"/>
  <c r="AC80" i="1"/>
  <c r="AF80" i="1"/>
  <c r="AB80" i="1"/>
  <c r="AD80" i="1"/>
  <c r="AA80" i="1"/>
  <c r="X80" i="1"/>
  <c r="AD145" i="1"/>
  <c r="AF145" i="1"/>
  <c r="X145" i="1"/>
  <c r="AB145" i="1"/>
  <c r="AE145" i="1"/>
  <c r="AC145" i="1"/>
  <c r="AA145" i="1"/>
  <c r="AG145" i="1"/>
  <c r="X79" i="1"/>
  <c r="AB79" i="1"/>
  <c r="AF79" i="1"/>
  <c r="AC79" i="1"/>
  <c r="AD79" i="1"/>
  <c r="AE79" i="1"/>
  <c r="AA79" i="1"/>
  <c r="AG79" i="1"/>
  <c r="AC60" i="3"/>
  <c r="AB60" i="3"/>
  <c r="AF60" i="3"/>
  <c r="AH60" i="3"/>
  <c r="Y60" i="3"/>
  <c r="AG60" i="3"/>
  <c r="AD60" i="3"/>
  <c r="AE60" i="3"/>
  <c r="X13" i="3"/>
  <c r="Z56" i="4"/>
  <c r="X13" i="4"/>
  <c r="Z13" i="4" s="1"/>
  <c r="U14" i="1"/>
  <c r="X129" i="4"/>
  <c r="Z129" i="4" s="1"/>
  <c r="U130" i="1"/>
  <c r="AF205" i="1"/>
  <c r="AA205" i="1"/>
  <c r="X205" i="1"/>
  <c r="AG205" i="1"/>
  <c r="V148" i="3"/>
  <c r="X148" i="3" s="1"/>
  <c r="S16" i="2"/>
  <c r="P213" i="2"/>
  <c r="P214" i="2" s="1"/>
  <c r="V160" i="2"/>
  <c r="AC159" i="4"/>
  <c r="AD159" i="4" s="1"/>
  <c r="X141" i="4"/>
  <c r="U142" i="1"/>
  <c r="U127" i="1"/>
  <c r="X126" i="4"/>
  <c r="U137" i="1"/>
  <c r="X136" i="4"/>
  <c r="X207" i="4"/>
  <c r="U208" i="1"/>
  <c r="AC60" i="4"/>
  <c r="AD60" i="4" s="1"/>
  <c r="V61" i="2"/>
  <c r="AC32" i="1"/>
  <c r="AD39" i="1"/>
  <c r="AE39" i="1"/>
  <c r="AF39" i="1"/>
  <c r="AG39" i="1"/>
  <c r="AB209" i="1"/>
  <c r="AC78" i="1"/>
  <c r="AB78" i="1"/>
  <c r="AF78" i="1"/>
  <c r="AE78" i="1"/>
  <c r="AA78" i="1"/>
  <c r="X78" i="1"/>
  <c r="AD78" i="1"/>
  <c r="AG78" i="1"/>
  <c r="AH48" i="3"/>
  <c r="AF48" i="3"/>
  <c r="Y48" i="3"/>
  <c r="AC48" i="3"/>
  <c r="AB48" i="3"/>
  <c r="AE48" i="3"/>
  <c r="AG48" i="3"/>
  <c r="AD48" i="3"/>
  <c r="AD18" i="3"/>
  <c r="AE18" i="3"/>
  <c r="AH18" i="3"/>
  <c r="AB18" i="3"/>
  <c r="AC18" i="3"/>
  <c r="AG18" i="3"/>
  <c r="Y18" i="3"/>
  <c r="AF18" i="3"/>
  <c r="AE29" i="3"/>
  <c r="AF29" i="3"/>
  <c r="AG29" i="3"/>
  <c r="AH29" i="3"/>
  <c r="AB29" i="3"/>
  <c r="Y29" i="3"/>
  <c r="AD29" i="3"/>
  <c r="AC29" i="3"/>
  <c r="AD82" i="3"/>
  <c r="AE82" i="3"/>
  <c r="AG82" i="3"/>
  <c r="AB82" i="3"/>
  <c r="AC82" i="3"/>
  <c r="Y82" i="3"/>
  <c r="AH82" i="3"/>
  <c r="AF82" i="3"/>
  <c r="AG21" i="1"/>
  <c r="AA21" i="1"/>
  <c r="AC21" i="1"/>
  <c r="AF21" i="1"/>
  <c r="AD21" i="1"/>
  <c r="AB21" i="1"/>
  <c r="X21" i="1"/>
  <c r="AE21" i="1"/>
  <c r="V171" i="2"/>
  <c r="AC170" i="4"/>
  <c r="AD170" i="4" s="1"/>
  <c r="X112" i="4"/>
  <c r="Z112" i="4" s="1"/>
  <c r="U113" i="1"/>
  <c r="V105" i="3"/>
  <c r="X105" i="3" s="1"/>
  <c r="Z104" i="4"/>
  <c r="AC202" i="4"/>
  <c r="AD202" i="4" s="1"/>
  <c r="U94" i="1"/>
  <c r="X93" i="4"/>
  <c r="Z93" i="4" s="1"/>
  <c r="X86" i="4"/>
  <c r="Z86" i="4" s="1"/>
  <c r="AA86" i="4" s="1"/>
  <c r="U87" i="1"/>
  <c r="X156" i="4"/>
  <c r="Z156" i="4" s="1"/>
  <c r="U157" i="1"/>
  <c r="X95" i="4"/>
  <c r="U96" i="1"/>
  <c r="AC47" i="1"/>
  <c r="AF47" i="1"/>
  <c r="AG47" i="1"/>
  <c r="AB47" i="1"/>
  <c r="AE47" i="1"/>
  <c r="AA47" i="1"/>
  <c r="AD47" i="1"/>
  <c r="X47" i="1"/>
  <c r="AB17" i="1"/>
  <c r="AD17" i="1"/>
  <c r="AA17" i="1"/>
  <c r="AF17" i="1"/>
  <c r="AE17" i="1"/>
  <c r="AC17" i="1"/>
  <c r="X17" i="1"/>
  <c r="AG17" i="1"/>
  <c r="X129" i="1"/>
  <c r="AC129" i="1"/>
  <c r="AA129" i="1"/>
  <c r="AE129" i="1"/>
  <c r="AG129" i="1"/>
  <c r="AF129" i="1"/>
  <c r="AB129" i="1"/>
  <c r="AD129" i="1"/>
  <c r="X141" i="1"/>
  <c r="AE141" i="1"/>
  <c r="Z84" i="4"/>
  <c r="AA84" i="4" s="1"/>
  <c r="AC114" i="2"/>
  <c r="AH177" i="3"/>
  <c r="AD177" i="3"/>
  <c r="Y177" i="3"/>
  <c r="AB177" i="3"/>
  <c r="AF177" i="3"/>
  <c r="AG177" i="3"/>
  <c r="AC177" i="3"/>
  <c r="AE177" i="3"/>
  <c r="AO117" i="9"/>
  <c r="AN117" i="9"/>
  <c r="AL117" i="9"/>
  <c r="AK117" i="9"/>
  <c r="AM117" i="9"/>
  <c r="AH117" i="9"/>
  <c r="AP117" i="9"/>
  <c r="AQ117" i="9"/>
  <c r="AG213" i="9"/>
  <c r="V125" i="2"/>
  <c r="AC124" i="4"/>
  <c r="AD124" i="4" s="1"/>
  <c r="V84" i="3"/>
  <c r="X84" i="3" s="1"/>
  <c r="Z83" i="4"/>
  <c r="AC154" i="4"/>
  <c r="AD154" i="4" s="1"/>
  <c r="X192" i="4"/>
  <c r="Z192" i="4" s="1"/>
  <c r="U193" i="1"/>
  <c r="X187" i="4"/>
  <c r="Z187" i="4" s="1"/>
  <c r="U188" i="1"/>
  <c r="U177" i="1"/>
  <c r="X176" i="4"/>
  <c r="U131" i="1"/>
  <c r="X130" i="4"/>
  <c r="Z130" i="4" s="1"/>
  <c r="U48" i="1"/>
  <c r="X47" i="4"/>
  <c r="AA50" i="1"/>
  <c r="AF50" i="1"/>
  <c r="AE50" i="1"/>
  <c r="X50" i="1"/>
  <c r="AA159" i="1"/>
  <c r="AE159" i="1"/>
  <c r="AB159" i="1"/>
  <c r="AG159" i="1"/>
  <c r="X159" i="1"/>
  <c r="AD159" i="1"/>
  <c r="AF159" i="1"/>
  <c r="AC159" i="1"/>
  <c r="AG85" i="3"/>
  <c r="AD85" i="3"/>
  <c r="AC85" i="3"/>
  <c r="AE85" i="3"/>
  <c r="AF85" i="3"/>
  <c r="Y85" i="3"/>
  <c r="AB85" i="3"/>
  <c r="AH85" i="3"/>
  <c r="Y36" i="3"/>
  <c r="AF36" i="3"/>
  <c r="AH36" i="3"/>
  <c r="AD36" i="3"/>
  <c r="AG36" i="3"/>
  <c r="AE36" i="3"/>
  <c r="AB36" i="3"/>
  <c r="AC36" i="3"/>
  <c r="AA142" i="2"/>
  <c r="W142" i="2"/>
  <c r="Z142" i="2"/>
  <c r="AC142" i="2"/>
  <c r="AF142" i="2"/>
  <c r="AD142" i="2"/>
  <c r="AB142" i="2"/>
  <c r="AE142" i="2"/>
  <c r="Z44" i="2"/>
  <c r="AB44" i="2"/>
  <c r="AF44" i="2"/>
  <c r="AE44" i="2"/>
  <c r="AC44" i="2"/>
  <c r="AD44" i="2"/>
  <c r="AA44" i="2"/>
  <c r="AB77" i="3"/>
  <c r="AF77" i="3"/>
  <c r="Y77" i="3"/>
  <c r="AH77" i="3"/>
  <c r="AC77" i="3"/>
  <c r="AG77" i="3"/>
  <c r="AE77" i="3"/>
  <c r="AD77" i="3"/>
  <c r="Y19" i="3"/>
  <c r="AD19" i="3"/>
  <c r="AH19" i="3"/>
  <c r="AB19" i="3"/>
  <c r="AF19" i="3"/>
  <c r="AC19" i="3"/>
  <c r="AG19" i="3"/>
  <c r="AE19" i="3"/>
  <c r="V20" i="3"/>
  <c r="X20" i="3" s="1"/>
  <c r="X36" i="4"/>
  <c r="Z36" i="4" s="1"/>
  <c r="U37" i="1"/>
  <c r="AC90" i="4"/>
  <c r="AD90" i="4" s="1"/>
  <c r="AC74" i="4"/>
  <c r="AD74" i="4" s="1"/>
  <c r="AC111" i="4"/>
  <c r="AD111" i="4" s="1"/>
  <c r="U153" i="1"/>
  <c r="X152" i="4"/>
  <c r="U140" i="1"/>
  <c r="X139" i="4"/>
  <c r="Z139" i="4" s="1"/>
  <c r="U29" i="1"/>
  <c r="X28" i="4"/>
  <c r="X103" i="4"/>
  <c r="Z103" i="4" s="1"/>
  <c r="U104" i="1"/>
  <c r="U46" i="1"/>
  <c r="X45" i="4"/>
  <c r="Z45" i="4" s="1"/>
  <c r="AD95" i="1"/>
  <c r="AB95" i="1"/>
  <c r="AE95" i="1"/>
  <c r="AA95" i="1"/>
  <c r="AF95" i="1"/>
  <c r="AC95" i="1"/>
  <c r="AG95" i="1"/>
  <c r="X95" i="1"/>
  <c r="AC54" i="1"/>
  <c r="AD54" i="1"/>
  <c r="AG54" i="1"/>
  <c r="AF54" i="1"/>
  <c r="X54" i="1"/>
  <c r="AB54" i="1"/>
  <c r="AA54" i="1"/>
  <c r="AE54" i="1"/>
  <c r="AG139" i="1"/>
  <c r="AC139" i="1"/>
  <c r="AF24" i="1"/>
  <c r="AD24" i="1"/>
  <c r="AE24" i="1"/>
  <c r="AC24" i="1"/>
  <c r="AB24" i="1"/>
  <c r="X24" i="1"/>
  <c r="AA24" i="1"/>
  <c r="AG24" i="1"/>
  <c r="AF44" i="3"/>
  <c r="Y44" i="3"/>
  <c r="AC44" i="3"/>
  <c r="AB44" i="3"/>
  <c r="AG44" i="3"/>
  <c r="AH44" i="3"/>
  <c r="AD44" i="3"/>
  <c r="AE44" i="3"/>
  <c r="AG163" i="3"/>
  <c r="AF163" i="3"/>
  <c r="AC163" i="3"/>
  <c r="AD163" i="3"/>
  <c r="AH163" i="3"/>
  <c r="AE163" i="3"/>
  <c r="Y163" i="3"/>
  <c r="AB163" i="3"/>
  <c r="AD64" i="3"/>
  <c r="AE64" i="3"/>
  <c r="AH64" i="3"/>
  <c r="AB64" i="3"/>
  <c r="AF64" i="3"/>
  <c r="Y64" i="3"/>
  <c r="AC64" i="3"/>
  <c r="AG64" i="3"/>
  <c r="AC44" i="1"/>
  <c r="AD44" i="1"/>
  <c r="AF44" i="1"/>
  <c r="X44" i="1"/>
  <c r="AA44" i="1"/>
  <c r="AE44" i="1"/>
  <c r="AB44" i="1"/>
  <c r="AG44" i="1"/>
  <c r="U146" i="1"/>
  <c r="X145" i="4"/>
  <c r="Z145" i="4" s="1"/>
  <c r="AD40" i="1"/>
  <c r="AE40" i="1"/>
  <c r="AF40" i="1"/>
  <c r="AB40" i="1"/>
  <c r="AG40" i="1"/>
  <c r="AA40" i="1"/>
  <c r="X40" i="1"/>
  <c r="AC40" i="1"/>
  <c r="AA55" i="1"/>
  <c r="AB55" i="1"/>
  <c r="AE55" i="1"/>
  <c r="X55" i="1"/>
  <c r="AG55" i="1"/>
  <c r="AF55" i="1"/>
  <c r="AC55" i="1"/>
  <c r="AD55" i="1"/>
  <c r="AC144" i="4"/>
  <c r="AD144" i="4" s="1"/>
  <c r="Z168" i="4"/>
  <c r="V169" i="3"/>
  <c r="X169" i="3" s="1"/>
  <c r="AC26" i="4"/>
  <c r="AD26" i="4" s="1"/>
  <c r="AC47" i="4"/>
  <c r="AD47" i="4" s="1"/>
  <c r="X114" i="4"/>
  <c r="Z114" i="4" s="1"/>
  <c r="U115" i="1"/>
  <c r="U100" i="1"/>
  <c r="X99" i="4"/>
  <c r="Z99" i="4" s="1"/>
  <c r="AA99" i="4" s="1"/>
  <c r="X81" i="4"/>
  <c r="U82" i="1"/>
  <c r="U173" i="1"/>
  <c r="X172" i="4"/>
  <c r="N214" i="2"/>
  <c r="X190" i="4"/>
  <c r="Z190" i="4" s="1"/>
  <c r="U191" i="1"/>
  <c r="AF98" i="1"/>
  <c r="AD98" i="1"/>
  <c r="X98" i="1"/>
  <c r="AA98" i="1"/>
  <c r="AB98" i="1"/>
  <c r="AG98" i="1"/>
  <c r="AC98" i="1"/>
  <c r="AE98" i="1"/>
  <c r="AE68" i="1"/>
  <c r="AB68" i="1"/>
  <c r="AG68" i="1"/>
  <c r="AD68" i="1"/>
  <c r="AF68" i="1"/>
  <c r="AC68" i="1"/>
  <c r="AA68" i="1"/>
  <c r="X68" i="1"/>
  <c r="AB28" i="1"/>
  <c r="X28" i="1"/>
  <c r="AE28" i="1"/>
  <c r="AF28" i="1"/>
  <c r="AG28" i="1"/>
  <c r="AD28" i="1"/>
  <c r="AC28" i="1"/>
  <c r="AA28" i="1"/>
  <c r="AA195" i="1"/>
  <c r="AC195" i="1"/>
  <c r="AE195" i="1"/>
  <c r="AB195" i="1"/>
  <c r="X195" i="1"/>
  <c r="AG195" i="1"/>
  <c r="AF195" i="1"/>
  <c r="AD195" i="1"/>
  <c r="S20" i="2"/>
  <c r="AB73" i="3"/>
  <c r="AG73" i="3"/>
  <c r="Y73" i="3"/>
  <c r="AF73" i="3"/>
  <c r="AH73" i="3"/>
  <c r="AE73" i="3"/>
  <c r="AD73" i="3"/>
  <c r="AC73" i="3"/>
  <c r="AE193" i="3"/>
  <c r="Y193" i="3"/>
  <c r="AF193" i="3"/>
  <c r="AD193" i="3"/>
  <c r="AH193" i="3"/>
  <c r="AC193" i="3"/>
  <c r="AB193" i="3"/>
  <c r="AG193" i="3"/>
  <c r="W202" i="2" l="1"/>
  <c r="Z202" i="2"/>
  <c r="AE202" i="2"/>
  <c r="AC202" i="2"/>
  <c r="Z153" i="4"/>
  <c r="AA153" i="4" s="1"/>
  <c r="Y162" i="4"/>
  <c r="AB97" i="2"/>
  <c r="T71" i="2"/>
  <c r="V71" i="2" s="1"/>
  <c r="Z126" i="4"/>
  <c r="AA126" i="4" s="1"/>
  <c r="AF126" i="4" s="1"/>
  <c r="Y101" i="4"/>
  <c r="Z101" i="4" s="1"/>
  <c r="AA101" i="4" s="1"/>
  <c r="AF101" i="4" s="1"/>
  <c r="Z82" i="4"/>
  <c r="AB129" i="2"/>
  <c r="W97" i="2"/>
  <c r="T70" i="2"/>
  <c r="V70" i="2" s="1"/>
  <c r="AB70" i="2" s="1"/>
  <c r="AA97" i="2"/>
  <c r="T99" i="2"/>
  <c r="V99" i="2" s="1"/>
  <c r="AE97" i="2"/>
  <c r="T170" i="2"/>
  <c r="V170" i="2" s="1"/>
  <c r="T127" i="2"/>
  <c r="V127" i="2" s="1"/>
  <c r="T83" i="2"/>
  <c r="V83" i="2" s="1"/>
  <c r="AC83" i="2" s="1"/>
  <c r="AC20" i="4"/>
  <c r="AD20" i="4" s="1"/>
  <c r="AF188" i="2"/>
  <c r="AE188" i="2"/>
  <c r="Z184" i="4"/>
  <c r="T156" i="2"/>
  <c r="V156" i="2" s="1"/>
  <c r="Z176" i="4"/>
  <c r="AA176" i="4" s="1"/>
  <c r="AF176" i="4" s="1"/>
  <c r="Y155" i="4"/>
  <c r="Z155" i="4" s="1"/>
  <c r="AA155" i="4" s="1"/>
  <c r="AF155" i="4" s="1"/>
  <c r="Z28" i="4"/>
  <c r="AF73" i="2"/>
  <c r="Z117" i="4"/>
  <c r="AA117" i="4" s="1"/>
  <c r="AF117" i="4" s="1"/>
  <c r="Z168" i="2"/>
  <c r="AC168" i="2"/>
  <c r="Z89" i="4"/>
  <c r="Z188" i="4"/>
  <c r="AA188" i="4" s="1"/>
  <c r="AB168" i="2"/>
  <c r="Z81" i="4"/>
  <c r="AA81" i="4" s="1"/>
  <c r="AF81" i="4" s="1"/>
  <c r="W168" i="2"/>
  <c r="AA168" i="2"/>
  <c r="AD168" i="2"/>
  <c r="T180" i="2"/>
  <c r="V180" i="2" s="1"/>
  <c r="T118" i="2"/>
  <c r="V118" i="2" s="1"/>
  <c r="T182" i="2"/>
  <c r="V182" i="2" s="1"/>
  <c r="AE168" i="2"/>
  <c r="T48" i="2"/>
  <c r="V48" i="2" s="1"/>
  <c r="Y179" i="4"/>
  <c r="W56" i="2"/>
  <c r="T137" i="2"/>
  <c r="V137" i="2" s="1"/>
  <c r="AB137" i="2" s="1"/>
  <c r="T21" i="2"/>
  <c r="V21" i="2" s="1"/>
  <c r="T154" i="2"/>
  <c r="V154" i="2" s="1"/>
  <c r="AC153" i="4"/>
  <c r="AD153" i="4" s="1"/>
  <c r="Z47" i="4"/>
  <c r="Z163" i="4"/>
  <c r="AA163" i="4" s="1"/>
  <c r="AF163" i="4" s="1"/>
  <c r="AL163" i="4" s="1"/>
  <c r="T12" i="2"/>
  <c r="V12" i="2" s="1"/>
  <c r="AB76" i="2"/>
  <c r="AC76" i="2"/>
  <c r="AF76" i="2"/>
  <c r="AD76" i="2"/>
  <c r="AA76" i="2"/>
  <c r="AE76" i="2"/>
  <c r="Z76" i="2"/>
  <c r="AF17" i="2"/>
  <c r="AE17" i="2"/>
  <c r="AA132" i="2"/>
  <c r="AE132" i="2"/>
  <c r="AD132" i="2"/>
  <c r="AB132" i="2"/>
  <c r="Z132" i="2"/>
  <c r="W132" i="2"/>
  <c r="AF132" i="2"/>
  <c r="AC129" i="2"/>
  <c r="Y25" i="4"/>
  <c r="Z25" i="4" s="1"/>
  <c r="AA25" i="4" s="1"/>
  <c r="AF25" i="4" s="1"/>
  <c r="T26" i="2"/>
  <c r="V26" i="2" s="1"/>
  <c r="AC25" i="4"/>
  <c r="AD25" i="4" s="1"/>
  <c r="W28" i="2"/>
  <c r="AC97" i="2"/>
  <c r="AE129" i="2"/>
  <c r="AE28" i="2"/>
  <c r="Y167" i="4"/>
  <c r="Z167" i="4" s="1"/>
  <c r="AA167" i="4" s="1"/>
  <c r="AF167" i="4" s="1"/>
  <c r="AA129" i="2"/>
  <c r="T103" i="2"/>
  <c r="V103" i="2" s="1"/>
  <c r="Z43" i="4"/>
  <c r="AA43" i="4" s="1"/>
  <c r="AF43" i="4" s="1"/>
  <c r="AL43" i="4" s="1"/>
  <c r="AE37" i="2"/>
  <c r="AC37" i="2"/>
  <c r="W37" i="2"/>
  <c r="Z37" i="2"/>
  <c r="T141" i="2"/>
  <c r="V141" i="2" s="1"/>
  <c r="Z97" i="2"/>
  <c r="T210" i="2"/>
  <c r="V210" i="2" s="1"/>
  <c r="AD97" i="2"/>
  <c r="AF46" i="2"/>
  <c r="AA206" i="2"/>
  <c r="W206" i="2"/>
  <c r="AC206" i="2"/>
  <c r="Z206" i="2"/>
  <c r="AE206" i="2"/>
  <c r="AF206" i="2"/>
  <c r="AB206" i="2"/>
  <c r="AD206" i="2"/>
  <c r="AA183" i="2"/>
  <c r="AC183" i="2"/>
  <c r="AD183" i="2"/>
  <c r="W183" i="2"/>
  <c r="AB183" i="2"/>
  <c r="Z183" i="2"/>
  <c r="AE183" i="2"/>
  <c r="AF183" i="2"/>
  <c r="AC194" i="2"/>
  <c r="Z194" i="2"/>
  <c r="AF194" i="2"/>
  <c r="AA194" i="2"/>
  <c r="AE194" i="2"/>
  <c r="AB194" i="2"/>
  <c r="AD194" i="2"/>
  <c r="W194" i="2"/>
  <c r="AD143" i="2"/>
  <c r="AB143" i="2"/>
  <c r="AA205" i="2"/>
  <c r="AE205" i="2"/>
  <c r="W205" i="2"/>
  <c r="AN72" i="4"/>
  <c r="AI72" i="4"/>
  <c r="AJ72" i="4"/>
  <c r="AM72" i="4"/>
  <c r="AK72" i="4"/>
  <c r="AL72" i="4"/>
  <c r="AO72" i="4"/>
  <c r="I70" i="10"/>
  <c r="AD157" i="2"/>
  <c r="W157" i="2"/>
  <c r="Z157" i="2"/>
  <c r="AB157" i="2"/>
  <c r="AE157" i="2"/>
  <c r="AA157" i="2"/>
  <c r="AF157" i="2"/>
  <c r="AC157" i="2"/>
  <c r="AA100" i="2"/>
  <c r="AF100" i="2"/>
  <c r="AB100" i="2"/>
  <c r="W100" i="2"/>
  <c r="AE100" i="2"/>
  <c r="Z100" i="2"/>
  <c r="AD100" i="2"/>
  <c r="AC100" i="2"/>
  <c r="Z108" i="2"/>
  <c r="AD108" i="2"/>
  <c r="W108" i="2"/>
  <c r="AD202" i="2"/>
  <c r="W76" i="2"/>
  <c r="AB189" i="2"/>
  <c r="AA73" i="2"/>
  <c r="AC73" i="2"/>
  <c r="AF28" i="2"/>
  <c r="AJ67" i="4"/>
  <c r="Z132" i="4"/>
  <c r="AB73" i="2"/>
  <c r="AA28" i="2"/>
  <c r="Z162" i="4"/>
  <c r="AA162" i="4" s="1"/>
  <c r="AF162" i="4" s="1"/>
  <c r="AJ162" i="4" s="1"/>
  <c r="Z181" i="4"/>
  <c r="Z73" i="2"/>
  <c r="AB28" i="2"/>
  <c r="Z161" i="4"/>
  <c r="AD28" i="2"/>
  <c r="AC28" i="2"/>
  <c r="AD129" i="2"/>
  <c r="Z52" i="4"/>
  <c r="Z97" i="4"/>
  <c r="Z172" i="4"/>
  <c r="AA172" i="4" s="1"/>
  <c r="AF172" i="4" s="1"/>
  <c r="AF202" i="2"/>
  <c r="Z164" i="4"/>
  <c r="AA164" i="4" s="1"/>
  <c r="Y202" i="4"/>
  <c r="Z202" i="4" s="1"/>
  <c r="Z70" i="4"/>
  <c r="AA70" i="4" s="1"/>
  <c r="AF70" i="4" s="1"/>
  <c r="Z92" i="4"/>
  <c r="AA92" i="4" s="1"/>
  <c r="AF92" i="4" s="1"/>
  <c r="I90" i="10" s="1"/>
  <c r="Z106" i="4"/>
  <c r="AA106" i="4" s="1"/>
  <c r="AF106" i="4" s="1"/>
  <c r="AA202" i="2"/>
  <c r="AB202" i="2"/>
  <c r="Z206" i="4"/>
  <c r="AA206" i="4" s="1"/>
  <c r="AF206" i="4" s="1"/>
  <c r="W73" i="2"/>
  <c r="Z79" i="2"/>
  <c r="AE73" i="2"/>
  <c r="W79" i="2"/>
  <c r="Z150" i="4"/>
  <c r="AA150" i="4" s="1"/>
  <c r="Z66" i="4"/>
  <c r="AA66" i="4" s="1"/>
  <c r="AF66" i="4" s="1"/>
  <c r="AM66" i="4" s="1"/>
  <c r="AE12" i="2"/>
  <c r="W12" i="2"/>
  <c r="Z12" i="2"/>
  <c r="AF12" i="2"/>
  <c r="AB12" i="2"/>
  <c r="AC12" i="2"/>
  <c r="AD12" i="2"/>
  <c r="AA12" i="2"/>
  <c r="AE52" i="2"/>
  <c r="AD52" i="2"/>
  <c r="AA52" i="2"/>
  <c r="AB52" i="2"/>
  <c r="W52" i="2"/>
  <c r="AC52" i="2"/>
  <c r="Z52" i="2"/>
  <c r="AF52" i="2"/>
  <c r="AA34" i="4"/>
  <c r="AF34" i="4" s="1"/>
  <c r="AL34" i="4" s="1"/>
  <c r="AA59" i="4"/>
  <c r="AF59" i="4" s="1"/>
  <c r="I57" i="10" s="1"/>
  <c r="Z151" i="2"/>
  <c r="AA151" i="2"/>
  <c r="AE151" i="2"/>
  <c r="AC151" i="2"/>
  <c r="AF151" i="2"/>
  <c r="AB151" i="2"/>
  <c r="W151" i="2"/>
  <c r="AD151" i="2"/>
  <c r="AM16" i="4"/>
  <c r="AK16" i="4"/>
  <c r="AD34" i="2"/>
  <c r="Z34" i="2"/>
  <c r="W34" i="2"/>
  <c r="AE34" i="2"/>
  <c r="AA34" i="2"/>
  <c r="AF34" i="2"/>
  <c r="AC34" i="2"/>
  <c r="AB34" i="2"/>
  <c r="AA29" i="4"/>
  <c r="AF29" i="4" s="1"/>
  <c r="AA69" i="4"/>
  <c r="AF69" i="4" s="1"/>
  <c r="AA103" i="4"/>
  <c r="AF103" i="4" s="1"/>
  <c r="AA104" i="4"/>
  <c r="AF104" i="4" s="1"/>
  <c r="AN104" i="4" s="1"/>
  <c r="AA129" i="4"/>
  <c r="AF129" i="4" s="1"/>
  <c r="AI129" i="4" s="1"/>
  <c r="AA62" i="4"/>
  <c r="AF62" i="4" s="1"/>
  <c r="AL62" i="4" s="1"/>
  <c r="AA44" i="4"/>
  <c r="AF44" i="4" s="1"/>
  <c r="AA203" i="4"/>
  <c r="AF203" i="4" s="1"/>
  <c r="AJ203" i="4" s="1"/>
  <c r="AA157" i="4"/>
  <c r="AF157" i="4" s="1"/>
  <c r="AN157" i="4" s="1"/>
  <c r="AA144" i="4"/>
  <c r="AF144" i="4" s="1"/>
  <c r="AA65" i="4"/>
  <c r="AF65" i="4" s="1"/>
  <c r="AN65" i="4" s="1"/>
  <c r="AC127" i="4"/>
  <c r="AD127" i="4" s="1"/>
  <c r="Y127" i="4"/>
  <c r="Z127" i="4" s="1"/>
  <c r="T128" i="2"/>
  <c r="V128" i="2" s="1"/>
  <c r="AA114" i="4"/>
  <c r="AF114" i="4" s="1"/>
  <c r="Z94" i="2"/>
  <c r="AA45" i="4"/>
  <c r="AF45" i="4" s="1"/>
  <c r="AO45" i="4" s="1"/>
  <c r="AA28" i="4"/>
  <c r="AF28" i="4" s="1"/>
  <c r="Z152" i="4"/>
  <c r="AA130" i="4"/>
  <c r="AF130" i="4" s="1"/>
  <c r="AF114" i="2"/>
  <c r="Z136" i="4"/>
  <c r="AA83" i="2"/>
  <c r="Z12" i="4"/>
  <c r="AA189" i="4"/>
  <c r="AF189" i="4" s="1"/>
  <c r="AA88" i="4"/>
  <c r="AF88" i="4" s="1"/>
  <c r="AN88" i="4" s="1"/>
  <c r="AA209" i="4"/>
  <c r="AF209" i="4" s="1"/>
  <c r="AO209" i="4" s="1"/>
  <c r="Z61" i="4"/>
  <c r="Z178" i="4"/>
  <c r="AA177" i="4"/>
  <c r="AF177" i="4" s="1"/>
  <c r="AL177" i="4" s="1"/>
  <c r="AA63" i="2"/>
  <c r="Z179" i="4"/>
  <c r="Z105" i="4"/>
  <c r="AA105" i="4" s="1"/>
  <c r="AF105" i="4" s="1"/>
  <c r="AK105" i="4" s="1"/>
  <c r="AA165" i="4"/>
  <c r="AF165" i="4" s="1"/>
  <c r="AJ165" i="4" s="1"/>
  <c r="AJ24" i="4"/>
  <c r="AA137" i="4"/>
  <c r="AF137" i="4" s="1"/>
  <c r="AN137" i="4" s="1"/>
  <c r="AA161" i="4"/>
  <c r="AF161" i="4" s="1"/>
  <c r="Z196" i="4"/>
  <c r="AA196" i="4" s="1"/>
  <c r="AF196" i="4" s="1"/>
  <c r="AI196" i="4" s="1"/>
  <c r="AA48" i="4"/>
  <c r="AF48" i="4" s="1"/>
  <c r="AJ48" i="4" s="1"/>
  <c r="AA57" i="4"/>
  <c r="AF57" i="4" s="1"/>
  <c r="AL57" i="4" s="1"/>
  <c r="AA110" i="4"/>
  <c r="AF110" i="4" s="1"/>
  <c r="AA115" i="4"/>
  <c r="AF115" i="4" s="1"/>
  <c r="AM115" i="4" s="1"/>
  <c r="Z205" i="2"/>
  <c r="AD205" i="2"/>
  <c r="AB108" i="2"/>
  <c r="AE108" i="2"/>
  <c r="AA94" i="4"/>
  <c r="AF94" i="4" s="1"/>
  <c r="AN94" i="4" s="1"/>
  <c r="Z60" i="4"/>
  <c r="AA184" i="4"/>
  <c r="AF184" i="4" s="1"/>
  <c r="AO184" i="4" s="1"/>
  <c r="AA198" i="4"/>
  <c r="AF198" i="4" s="1"/>
  <c r="AD56" i="2"/>
  <c r="AA118" i="4"/>
  <c r="AF118" i="4" s="1"/>
  <c r="Z195" i="4"/>
  <c r="Y122" i="4"/>
  <c r="Z122" i="4" s="1"/>
  <c r="AA122" i="4" s="1"/>
  <c r="AF122" i="4" s="1"/>
  <c r="AJ122" i="4" s="1"/>
  <c r="T123" i="2"/>
  <c r="V123" i="2" s="1"/>
  <c r="AA46" i="2"/>
  <c r="Y74" i="4"/>
  <c r="Z74" i="4" s="1"/>
  <c r="T75" i="2"/>
  <c r="V75" i="2" s="1"/>
  <c r="Y63" i="4"/>
  <c r="Z63" i="4" s="1"/>
  <c r="T64" i="2"/>
  <c r="V64" i="2" s="1"/>
  <c r="AF129" i="2"/>
  <c r="Z129" i="2"/>
  <c r="AA190" i="4"/>
  <c r="AF190" i="4" s="1"/>
  <c r="AA156" i="4"/>
  <c r="AF156" i="4" s="1"/>
  <c r="AA89" i="4"/>
  <c r="AF89" i="4" s="1"/>
  <c r="AA82" i="4"/>
  <c r="AF82" i="4" s="1"/>
  <c r="AL82" i="4" s="1"/>
  <c r="AA197" i="4"/>
  <c r="AF197" i="4" s="1"/>
  <c r="AK197" i="4" s="1"/>
  <c r="AA14" i="4"/>
  <c r="AF14" i="4" s="1"/>
  <c r="AJ14" i="4" s="1"/>
  <c r="AA205" i="4"/>
  <c r="AF205" i="4" s="1"/>
  <c r="T200" i="2"/>
  <c r="V200" i="2" s="1"/>
  <c r="Y199" i="4"/>
  <c r="Z199" i="4" s="1"/>
  <c r="AA35" i="4"/>
  <c r="AF35" i="4" s="1"/>
  <c r="Y143" i="4"/>
  <c r="Z143" i="4" s="1"/>
  <c r="T144" i="2"/>
  <c r="V144" i="2" s="1"/>
  <c r="AC46" i="2"/>
  <c r="AD46" i="2"/>
  <c r="Z46" i="2"/>
  <c r="W46" i="2"/>
  <c r="AE46" i="2"/>
  <c r="AB94" i="2"/>
  <c r="AA36" i="4"/>
  <c r="AF36" i="4" s="1"/>
  <c r="AA187" i="4"/>
  <c r="AF187" i="4" s="1"/>
  <c r="AK187" i="4" s="1"/>
  <c r="AC19" i="2"/>
  <c r="Z141" i="4"/>
  <c r="W83" i="2"/>
  <c r="AA151" i="4"/>
  <c r="AF151" i="4" s="1"/>
  <c r="AA148" i="4"/>
  <c r="AF148" i="4" s="1"/>
  <c r="Z171" i="4"/>
  <c r="AA100" i="4"/>
  <c r="AF100" i="4" s="1"/>
  <c r="AA120" i="4"/>
  <c r="AF120" i="4" s="1"/>
  <c r="AK120" i="4" s="1"/>
  <c r="AA121" i="4"/>
  <c r="AF121" i="4" s="1"/>
  <c r="I119" i="10" s="1"/>
  <c r="AA52" i="4"/>
  <c r="AF52" i="4" s="1"/>
  <c r="AJ52" i="4" s="1"/>
  <c r="AA132" i="4"/>
  <c r="AF132" i="4" s="1"/>
  <c r="AA183" i="4"/>
  <c r="AF183" i="4" s="1"/>
  <c r="Z75" i="4"/>
  <c r="AA87" i="4"/>
  <c r="AF87" i="4" s="1"/>
  <c r="AK87" i="4" s="1"/>
  <c r="AA133" i="4"/>
  <c r="AF133" i="4" s="1"/>
  <c r="AN133" i="4" s="1"/>
  <c r="AA160" i="4"/>
  <c r="AF160" i="4" s="1"/>
  <c r="AA149" i="4"/>
  <c r="AF149" i="4" s="1"/>
  <c r="Z135" i="4"/>
  <c r="AA200" i="4"/>
  <c r="AF200" i="4" s="1"/>
  <c r="AA109" i="4"/>
  <c r="AF109" i="4" s="1"/>
  <c r="AO109" i="4" s="1"/>
  <c r="AC205" i="2"/>
  <c r="AF205" i="2"/>
  <c r="AF108" i="2"/>
  <c r="AA108" i="2"/>
  <c r="AA185" i="4"/>
  <c r="AF185" i="4" s="1"/>
  <c r="Z102" i="4"/>
  <c r="AA68" i="4"/>
  <c r="AF68" i="4" s="1"/>
  <c r="Y108" i="4"/>
  <c r="Z108" i="4" s="1"/>
  <c r="T109" i="2"/>
  <c r="Z26" i="4"/>
  <c r="AC95" i="4"/>
  <c r="AD95" i="4" s="1"/>
  <c r="Y95" i="4"/>
  <c r="Z95" i="4" s="1"/>
  <c r="T96" i="2"/>
  <c r="V96" i="2" s="1"/>
  <c r="T192" i="2"/>
  <c r="V192" i="2" s="1"/>
  <c r="AC192" i="2" s="1"/>
  <c r="Y191" i="4"/>
  <c r="Z191" i="4" s="1"/>
  <c r="Y79" i="4"/>
  <c r="Z79" i="4" s="1"/>
  <c r="AA79" i="4" s="1"/>
  <c r="AF79" i="4" s="1"/>
  <c r="AL79" i="4" s="1"/>
  <c r="T80" i="2"/>
  <c r="V80" i="2" s="1"/>
  <c r="AA80" i="2" s="1"/>
  <c r="AC138" i="4"/>
  <c r="AD138" i="4" s="1"/>
  <c r="Y138" i="4"/>
  <c r="Z138" i="4" s="1"/>
  <c r="AA138" i="4" s="1"/>
  <c r="AF138" i="4" s="1"/>
  <c r="AO138" i="4" s="1"/>
  <c r="T139" i="2"/>
  <c r="V139" i="2" s="1"/>
  <c r="AE156" i="2"/>
  <c r="Z156" i="2"/>
  <c r="AA27" i="4"/>
  <c r="AF27" i="4" s="1"/>
  <c r="Y23" i="4"/>
  <c r="Z23" i="4" s="1"/>
  <c r="AA23" i="4" s="1"/>
  <c r="AF23" i="4" s="1"/>
  <c r="AN23" i="4" s="1"/>
  <c r="T24" i="2"/>
  <c r="V24" i="2" s="1"/>
  <c r="Y19" i="4"/>
  <c r="Z19" i="4" s="1"/>
  <c r="T20" i="2"/>
  <c r="AA192" i="4"/>
  <c r="AF192" i="4" s="1"/>
  <c r="AA112" i="4"/>
  <c r="AF112" i="4" s="1"/>
  <c r="AA56" i="4"/>
  <c r="AF56" i="4" s="1"/>
  <c r="AA40" i="4"/>
  <c r="AF40" i="4" s="1"/>
  <c r="AL40" i="4" s="1"/>
  <c r="AA131" i="4"/>
  <c r="AF131" i="4" s="1"/>
  <c r="AA116" i="4"/>
  <c r="AF116" i="4" s="1"/>
  <c r="AA50" i="4"/>
  <c r="AF50" i="4" s="1"/>
  <c r="AI50" i="4" s="1"/>
  <c r="AA17" i="4"/>
  <c r="AF17" i="4" s="1"/>
  <c r="AA97" i="4"/>
  <c r="AF97" i="4" s="1"/>
  <c r="Y111" i="4"/>
  <c r="Z111" i="4" s="1"/>
  <c r="T112" i="2"/>
  <c r="V112" i="2" s="1"/>
  <c r="T176" i="2"/>
  <c r="V176" i="2" s="1"/>
  <c r="Y175" i="4"/>
  <c r="Z175" i="4" s="1"/>
  <c r="AA168" i="4"/>
  <c r="AF168" i="4" s="1"/>
  <c r="AA145" i="4"/>
  <c r="AF145" i="4" s="1"/>
  <c r="AA139" i="4"/>
  <c r="AF139" i="4" s="1"/>
  <c r="AA47" i="4"/>
  <c r="AF47" i="4" s="1"/>
  <c r="AA83" i="4"/>
  <c r="AF83" i="4" s="1"/>
  <c r="AA93" i="4"/>
  <c r="AF93" i="4" s="1"/>
  <c r="T16" i="2"/>
  <c r="Y15" i="4"/>
  <c r="Z15" i="4" s="1"/>
  <c r="AA15" i="4" s="1"/>
  <c r="AF15" i="4" s="1"/>
  <c r="AA13" i="4"/>
  <c r="AF13" i="4" s="1"/>
  <c r="AA119" i="4"/>
  <c r="AF119" i="4" s="1"/>
  <c r="Z80" i="4"/>
  <c r="Z73" i="4"/>
  <c r="AA107" i="4"/>
  <c r="AF107" i="4" s="1"/>
  <c r="AN107" i="4" s="1"/>
  <c r="AA181" i="4"/>
  <c r="AF181" i="4" s="1"/>
  <c r="AA125" i="4"/>
  <c r="AF125" i="4" s="1"/>
  <c r="AA170" i="4"/>
  <c r="AF170" i="4" s="1"/>
  <c r="Z98" i="4"/>
  <c r="AA124" i="4"/>
  <c r="AF124" i="4" s="1"/>
  <c r="AA30" i="4"/>
  <c r="AF30" i="4" s="1"/>
  <c r="Z41" i="4"/>
  <c r="Y207" i="4"/>
  <c r="Z207" i="4" s="1"/>
  <c r="T208" i="2"/>
  <c r="V208" i="2" s="1"/>
  <c r="AB205" i="2"/>
  <c r="AC108" i="2"/>
  <c r="AC186" i="4"/>
  <c r="AD186" i="4" s="1"/>
  <c r="T187" i="2"/>
  <c r="V187" i="2" s="1"/>
  <c r="Y186" i="4"/>
  <c r="Z186" i="4" s="1"/>
  <c r="AA180" i="4"/>
  <c r="AF180" i="4" s="1"/>
  <c r="AM180" i="4" s="1"/>
  <c r="Y76" i="4"/>
  <c r="Z76" i="4" s="1"/>
  <c r="T77" i="2"/>
  <c r="V77" i="2" s="1"/>
  <c r="AA49" i="4"/>
  <c r="AF49" i="4" s="1"/>
  <c r="I47" i="10" s="1"/>
  <c r="AA42" i="4"/>
  <c r="AF42" i="4" s="1"/>
  <c r="AA123" i="4"/>
  <c r="AF123" i="4" s="1"/>
  <c r="Y58" i="4"/>
  <c r="Z58" i="4" s="1"/>
  <c r="T59" i="2"/>
  <c r="V59" i="2" s="1"/>
  <c r="AL208" i="4"/>
  <c r="AJ20" i="4"/>
  <c r="Y90" i="4"/>
  <c r="Z90" i="4" s="1"/>
  <c r="T91" i="2"/>
  <c r="V91" i="2" s="1"/>
  <c r="Y31" i="4"/>
  <c r="Z31" i="4" s="1"/>
  <c r="T32" i="2"/>
  <c r="V32" i="2" s="1"/>
  <c r="T155" i="2"/>
  <c r="V155" i="2" s="1"/>
  <c r="Y154" i="4"/>
  <c r="Z154" i="4" s="1"/>
  <c r="AA154" i="4" s="1"/>
  <c r="AF154" i="4" s="1"/>
  <c r="T211" i="2"/>
  <c r="V211" i="2" s="1"/>
  <c r="Y210" i="4"/>
  <c r="Z210" i="4" s="1"/>
  <c r="Z33" i="2"/>
  <c r="AD33" i="2"/>
  <c r="AE33" i="2"/>
  <c r="AF33" i="2"/>
  <c r="AA33" i="2"/>
  <c r="AB33" i="2"/>
  <c r="AC33" i="2"/>
  <c r="W33" i="2"/>
  <c r="AA94" i="2"/>
  <c r="AE94" i="2"/>
  <c r="AB114" i="2"/>
  <c r="Z114" i="2"/>
  <c r="AF83" i="2"/>
  <c r="AB83" i="2"/>
  <c r="Z63" i="2"/>
  <c r="AB63" i="2"/>
  <c r="AF56" i="2"/>
  <c r="AC56" i="2"/>
  <c r="W164" i="2"/>
  <c r="W114" i="2"/>
  <c r="AD114" i="2"/>
  <c r="Z83" i="2"/>
  <c r="AD83" i="2"/>
  <c r="W63" i="2"/>
  <c r="AC63" i="2"/>
  <c r="AB56" i="2"/>
  <c r="Z56" i="2"/>
  <c r="W94" i="2"/>
  <c r="AF94" i="2"/>
  <c r="AC94" i="2"/>
  <c r="AA114" i="2"/>
  <c r="AE83" i="2"/>
  <c r="AF63" i="2"/>
  <c r="AE63" i="2"/>
  <c r="AA56" i="2"/>
  <c r="I37" i="10"/>
  <c r="V37" i="10" s="1"/>
  <c r="AO33" i="4"/>
  <c r="AO158" i="4"/>
  <c r="I76" i="10"/>
  <c r="AK55" i="4"/>
  <c r="AF99" i="4"/>
  <c r="AI99" i="4" s="1"/>
  <c r="AF146" i="4"/>
  <c r="AK146" i="4" s="1"/>
  <c r="AF51" i="4"/>
  <c r="AF153" i="4"/>
  <c r="AM153" i="4" s="1"/>
  <c r="AF113" i="4"/>
  <c r="AF18" i="4"/>
  <c r="I16" i="10" s="1"/>
  <c r="AF150" i="4"/>
  <c r="I148" i="10" s="1"/>
  <c r="AF188" i="4"/>
  <c r="AN188" i="4" s="1"/>
  <c r="AF164" i="4"/>
  <c r="AI164" i="4" s="1"/>
  <c r="AF71" i="4"/>
  <c r="AL71" i="4" s="1"/>
  <c r="AF173" i="4"/>
  <c r="AL173" i="4" s="1"/>
  <c r="AF84" i="4"/>
  <c r="AF86" i="4"/>
  <c r="AO86" i="4" s="1"/>
  <c r="N30" i="10"/>
  <c r="N70" i="10"/>
  <c r="AN64" i="4"/>
  <c r="AM32" i="4"/>
  <c r="AL64" i="4"/>
  <c r="AA164" i="2"/>
  <c r="AE143" i="2"/>
  <c r="AC150" i="2"/>
  <c r="AD111" i="2"/>
  <c r="AB111" i="2"/>
  <c r="AF164" i="2"/>
  <c r="AB164" i="2"/>
  <c r="W143" i="2"/>
  <c r="AA143" i="2"/>
  <c r="W111" i="2"/>
  <c r="AF111" i="2"/>
  <c r="AD164" i="2"/>
  <c r="AC164" i="2"/>
  <c r="AB102" i="2"/>
  <c r="Z143" i="2"/>
  <c r="AF143" i="2"/>
  <c r="AF162" i="2"/>
  <c r="AE164" i="2"/>
  <c r="AC143" i="2"/>
  <c r="AL134" i="4"/>
  <c r="I132" i="10"/>
  <c r="AL37" i="4"/>
  <c r="AD13" i="2"/>
  <c r="AC13" i="2"/>
  <c r="AA13" i="2"/>
  <c r="W13" i="2"/>
  <c r="W70" i="2"/>
  <c r="AF70" i="2"/>
  <c r="AE137" i="2"/>
  <c r="AF137" i="2"/>
  <c r="W137" i="2"/>
  <c r="AA137" i="2"/>
  <c r="AD137" i="2"/>
  <c r="AI201" i="4"/>
  <c r="AO201" i="4"/>
  <c r="I199" i="10"/>
  <c r="AM201" i="4"/>
  <c r="AO55" i="4"/>
  <c r="AC191" i="4"/>
  <c r="AD191" i="4" s="1"/>
  <c r="AE102" i="2"/>
  <c r="AA102" i="2"/>
  <c r="AD102" i="2"/>
  <c r="AF102" i="2"/>
  <c r="AC102" i="2"/>
  <c r="W102" i="2"/>
  <c r="W189" i="2"/>
  <c r="AA189" i="2"/>
  <c r="Z189" i="2"/>
  <c r="AF189" i="2"/>
  <c r="AC189" i="2"/>
  <c r="AE189" i="2"/>
  <c r="Z17" i="2"/>
  <c r="AD17" i="2"/>
  <c r="AC17" i="2"/>
  <c r="W17" i="2"/>
  <c r="AA17" i="2"/>
  <c r="AB17" i="2"/>
  <c r="W162" i="2"/>
  <c r="Z162" i="2"/>
  <c r="AA162" i="2"/>
  <c r="AE162" i="2"/>
  <c r="AD162" i="2"/>
  <c r="AC162" i="2"/>
  <c r="Z150" i="2"/>
  <c r="AE150" i="2"/>
  <c r="AB150" i="2"/>
  <c r="AD150" i="2"/>
  <c r="AA150" i="2"/>
  <c r="W150" i="2"/>
  <c r="AN22" i="4"/>
  <c r="AJ22" i="4"/>
  <c r="I20" i="10"/>
  <c r="I140" i="10"/>
  <c r="AO142" i="4"/>
  <c r="AN142" i="4"/>
  <c r="Z49" i="2"/>
  <c r="W49" i="2"/>
  <c r="AB49" i="2"/>
  <c r="AA49" i="2"/>
  <c r="AC49" i="2"/>
  <c r="AF49" i="2"/>
  <c r="AN39" i="4"/>
  <c r="AL39" i="4"/>
  <c r="AM39" i="4"/>
  <c r="AJ39" i="4"/>
  <c r="AI39" i="4"/>
  <c r="AO39" i="4"/>
  <c r="I206" i="10"/>
  <c r="AI208" i="4"/>
  <c r="AL204" i="4"/>
  <c r="I202" i="10"/>
  <c r="AN204" i="4"/>
  <c r="AK37" i="4"/>
  <c r="AN182" i="4"/>
  <c r="AJ182" i="4"/>
  <c r="AO182" i="4"/>
  <c r="AI182" i="4"/>
  <c r="AL182" i="4"/>
  <c r="AM182" i="4"/>
  <c r="AE49" i="2"/>
  <c r="Z13" i="2"/>
  <c r="I180" i="10"/>
  <c r="AC70" i="2"/>
  <c r="AJ140" i="4"/>
  <c r="AA103" i="2"/>
  <c r="AA147" i="2"/>
  <c r="AC132" i="2"/>
  <c r="I9" i="10"/>
  <c r="P9" i="10" s="1"/>
  <c r="AF120" i="2"/>
  <c r="AB188" i="2"/>
  <c r="AC188" i="2"/>
  <c r="AD188" i="2"/>
  <c r="W188" i="2"/>
  <c r="AA188" i="2"/>
  <c r="Z188" i="2"/>
  <c r="AN85" i="4"/>
  <c r="AO85" i="4"/>
  <c r="AK38" i="4"/>
  <c r="AJ38" i="4"/>
  <c r="AI38" i="4"/>
  <c r="AL38" i="4"/>
  <c r="AM38" i="4"/>
  <c r="AN38" i="4"/>
  <c r="AO38" i="4"/>
  <c r="I36" i="10"/>
  <c r="AJ91" i="4"/>
  <c r="AK123" i="4"/>
  <c r="I62" i="10"/>
  <c r="AL140" i="4"/>
  <c r="AD79" i="2"/>
  <c r="AA79" i="2"/>
  <c r="AB147" i="2"/>
  <c r="AC58" i="4"/>
  <c r="AD58" i="4" s="1"/>
  <c r="AB19" i="2"/>
  <c r="AK204" i="4"/>
  <c r="AO204" i="4"/>
  <c r="AD120" i="2"/>
  <c r="AM64" i="4"/>
  <c r="AI140" i="4"/>
  <c r="AB79" i="2"/>
  <c r="AE79" i="2"/>
  <c r="AI204" i="4"/>
  <c r="AF131" i="2"/>
  <c r="AJ64" i="4"/>
  <c r="AC79" i="2"/>
  <c r="AJ204" i="4"/>
  <c r="AC131" i="2"/>
  <c r="AN46" i="4"/>
  <c r="AM46" i="4"/>
  <c r="AI46" i="4"/>
  <c r="I44" i="10"/>
  <c r="AL46" i="4"/>
  <c r="AK46" i="4"/>
  <c r="AJ46" i="4"/>
  <c r="AO46" i="4"/>
  <c r="AM174" i="4"/>
  <c r="AN174" i="4"/>
  <c r="AJ174" i="4"/>
  <c r="AL174" i="4"/>
  <c r="AN54" i="4"/>
  <c r="AJ54" i="4"/>
  <c r="AL54" i="4"/>
  <c r="AO54" i="4"/>
  <c r="AM54" i="4"/>
  <c r="I52" i="10"/>
  <c r="AI54" i="4"/>
  <c r="AK54" i="4"/>
  <c r="AO166" i="4"/>
  <c r="AJ166" i="4"/>
  <c r="AI166" i="4"/>
  <c r="AN166" i="4"/>
  <c r="I164" i="10"/>
  <c r="AK166" i="4"/>
  <c r="AL166" i="4"/>
  <c r="AM166" i="4"/>
  <c r="AO169" i="4"/>
  <c r="AL169" i="4"/>
  <c r="AN169" i="4"/>
  <c r="AM169" i="4"/>
  <c r="AK169" i="4"/>
  <c r="AJ169" i="4"/>
  <c r="I167" i="10"/>
  <c r="AI169" i="4"/>
  <c r="AA196" i="2"/>
  <c r="AB196" i="2"/>
  <c r="AF196" i="2"/>
  <c r="AE196" i="2"/>
  <c r="W196" i="2"/>
  <c r="AC196" i="2"/>
  <c r="Z196" i="2"/>
  <c r="AD196" i="2"/>
  <c r="AF65" i="2"/>
  <c r="Z65" i="2"/>
  <c r="AA65" i="2"/>
  <c r="AD65" i="2"/>
  <c r="AB65" i="2"/>
  <c r="AC65" i="2"/>
  <c r="W65" i="2"/>
  <c r="AE65" i="2"/>
  <c r="Z85" i="2"/>
  <c r="AA85" i="2"/>
  <c r="AC85" i="2"/>
  <c r="AB85" i="2"/>
  <c r="W85" i="2"/>
  <c r="AF85" i="2"/>
  <c r="AE85" i="2"/>
  <c r="AD85" i="2"/>
  <c r="AL21" i="4"/>
  <c r="AL96" i="4"/>
  <c r="AE147" i="2"/>
  <c r="Z147" i="2"/>
  <c r="Z19" i="2"/>
  <c r="AA19" i="2"/>
  <c r="AK193" i="4"/>
  <c r="AI85" i="4"/>
  <c r="AB131" i="2"/>
  <c r="AD131" i="2"/>
  <c r="AB120" i="2"/>
  <c r="AC120" i="2"/>
  <c r="Z50" i="2"/>
  <c r="AB50" i="2"/>
  <c r="AD50" i="2"/>
  <c r="AC50" i="2"/>
  <c r="AE50" i="2"/>
  <c r="AA50" i="2"/>
  <c r="AF50" i="2"/>
  <c r="W50" i="2"/>
  <c r="AE170" i="2"/>
  <c r="Z170" i="2"/>
  <c r="AB170" i="2"/>
  <c r="AC170" i="2"/>
  <c r="W170" i="2"/>
  <c r="AF170" i="2"/>
  <c r="AD170" i="2"/>
  <c r="AA170" i="2"/>
  <c r="AD101" i="2"/>
  <c r="AB101" i="2"/>
  <c r="AE101" i="2"/>
  <c r="Z101" i="2"/>
  <c r="W101" i="2"/>
  <c r="AA101" i="2"/>
  <c r="AC101" i="2"/>
  <c r="AF101" i="2"/>
  <c r="W127" i="2"/>
  <c r="AD127" i="2"/>
  <c r="AF127" i="2"/>
  <c r="AB127" i="2"/>
  <c r="Z127" i="2"/>
  <c r="AE127" i="2"/>
  <c r="AA127" i="2"/>
  <c r="AC127" i="2"/>
  <c r="Z210" i="2"/>
  <c r="AE210" i="2"/>
  <c r="AC210" i="2"/>
  <c r="AB210" i="2"/>
  <c r="AF210" i="2"/>
  <c r="AA210" i="2"/>
  <c r="W210" i="2"/>
  <c r="AD210" i="2"/>
  <c r="AB21" i="2"/>
  <c r="AA21" i="2"/>
  <c r="Z21" i="2"/>
  <c r="AF21" i="2"/>
  <c r="W21" i="2"/>
  <c r="AE21" i="2"/>
  <c r="AD21" i="2"/>
  <c r="AC21" i="2"/>
  <c r="AA175" i="2"/>
  <c r="AC175" i="2"/>
  <c r="W175" i="2"/>
  <c r="AF175" i="2"/>
  <c r="Z175" i="2"/>
  <c r="AD175" i="2"/>
  <c r="AE175" i="2"/>
  <c r="AB175" i="2"/>
  <c r="AA89" i="2"/>
  <c r="AF89" i="2"/>
  <c r="AB89" i="2"/>
  <c r="Z89" i="2"/>
  <c r="W89" i="2"/>
  <c r="AC89" i="2"/>
  <c r="AE89" i="2"/>
  <c r="AD89" i="2"/>
  <c r="AB163" i="2"/>
  <c r="AF163" i="2"/>
  <c r="AE163" i="2"/>
  <c r="Z163" i="2"/>
  <c r="W163" i="2"/>
  <c r="AA163" i="2"/>
  <c r="AD163" i="2"/>
  <c r="AC163" i="2"/>
  <c r="AD149" i="2"/>
  <c r="W149" i="2"/>
  <c r="AB149" i="2"/>
  <c r="AE149" i="2"/>
  <c r="Z149" i="2"/>
  <c r="AF149" i="2"/>
  <c r="AA149" i="2"/>
  <c r="AC149" i="2"/>
  <c r="I19" i="10"/>
  <c r="AN91" i="4"/>
  <c r="AC147" i="2"/>
  <c r="W147" i="2"/>
  <c r="AC165" i="2"/>
  <c r="W19" i="2"/>
  <c r="AE19" i="2"/>
  <c r="AJ193" i="4"/>
  <c r="I83" i="10"/>
  <c r="AK85" i="4"/>
  <c r="AE131" i="2"/>
  <c r="Z131" i="2"/>
  <c r="W120" i="2"/>
  <c r="AA120" i="2"/>
  <c r="AF99" i="2"/>
  <c r="AB99" i="2"/>
  <c r="AE99" i="2"/>
  <c r="W99" i="2"/>
  <c r="AC99" i="2"/>
  <c r="AD99" i="2"/>
  <c r="Z99" i="2"/>
  <c r="AA99" i="2"/>
  <c r="AE86" i="2"/>
  <c r="AB86" i="2"/>
  <c r="AD86" i="2"/>
  <c r="AA86" i="2"/>
  <c r="W86" i="2"/>
  <c r="Z86" i="2"/>
  <c r="AF86" i="2"/>
  <c r="AC86" i="2"/>
  <c r="AB209" i="2"/>
  <c r="AE209" i="2"/>
  <c r="AC209" i="2"/>
  <c r="AA209" i="2"/>
  <c r="AD209" i="2"/>
  <c r="Z209" i="2"/>
  <c r="W209" i="2"/>
  <c r="AF209" i="2"/>
  <c r="AB119" i="2"/>
  <c r="AF119" i="2"/>
  <c r="W119" i="2"/>
  <c r="Z119" i="2"/>
  <c r="AC119" i="2"/>
  <c r="AE119" i="2"/>
  <c r="AA119" i="2"/>
  <c r="AD119" i="2"/>
  <c r="Z39" i="2"/>
  <c r="AF39" i="2"/>
  <c r="AE39" i="2"/>
  <c r="AD39" i="2"/>
  <c r="AA39" i="2"/>
  <c r="W39" i="2"/>
  <c r="AB39" i="2"/>
  <c r="AC39" i="2"/>
  <c r="AB126" i="2"/>
  <c r="W126" i="2"/>
  <c r="Z126" i="2"/>
  <c r="AD126" i="2"/>
  <c r="AC126" i="2"/>
  <c r="AF126" i="2"/>
  <c r="AA126" i="2"/>
  <c r="AE126" i="2"/>
  <c r="AE118" i="2"/>
  <c r="W118" i="2"/>
  <c r="Z118" i="2"/>
  <c r="AB118" i="2"/>
  <c r="AC118" i="2"/>
  <c r="AD118" i="2"/>
  <c r="AF118" i="2"/>
  <c r="AA118" i="2"/>
  <c r="I192" i="10"/>
  <c r="AO67" i="4"/>
  <c r="AJ55" i="4"/>
  <c r="AJ21" i="4"/>
  <c r="AO194" i="4"/>
  <c r="AO91" i="4"/>
  <c r="AD147" i="2"/>
  <c r="W165" i="2"/>
  <c r="AF19" i="2"/>
  <c r="AJ85" i="4"/>
  <c r="AM85" i="4"/>
  <c r="AA131" i="2"/>
  <c r="AL85" i="4"/>
  <c r="AE120" i="2"/>
  <c r="AF74" i="2"/>
  <c r="W74" i="2"/>
  <c r="Z74" i="2"/>
  <c r="AB74" i="2"/>
  <c r="AC74" i="2"/>
  <c r="AE74" i="2"/>
  <c r="AD74" i="2"/>
  <c r="AA74" i="2"/>
  <c r="Z55" i="2"/>
  <c r="AD55" i="2"/>
  <c r="AE55" i="2"/>
  <c r="AF55" i="2"/>
  <c r="W55" i="2"/>
  <c r="AB55" i="2"/>
  <c r="AA55" i="2"/>
  <c r="AC55" i="2"/>
  <c r="AA191" i="2"/>
  <c r="AE191" i="2"/>
  <c r="Z191" i="2"/>
  <c r="AC191" i="2"/>
  <c r="W191" i="2"/>
  <c r="AD191" i="2"/>
  <c r="AF191" i="2"/>
  <c r="AB191" i="2"/>
  <c r="W90" i="2"/>
  <c r="AB90" i="2"/>
  <c r="AD90" i="2"/>
  <c r="AF90" i="2"/>
  <c r="Z90" i="2"/>
  <c r="AE90" i="2"/>
  <c r="AC90" i="2"/>
  <c r="AA90" i="2"/>
  <c r="AD92" i="2"/>
  <c r="Z92" i="2"/>
  <c r="AF92" i="2"/>
  <c r="W92" i="2"/>
  <c r="AE92" i="2"/>
  <c r="AB92" i="2"/>
  <c r="AC92" i="2"/>
  <c r="AA92" i="2"/>
  <c r="AF146" i="2"/>
  <c r="AA146" i="2"/>
  <c r="W146" i="2"/>
  <c r="AD146" i="2"/>
  <c r="AC146" i="2"/>
  <c r="AB146" i="2"/>
  <c r="Z146" i="2"/>
  <c r="AE146" i="2"/>
  <c r="Z190" i="2"/>
  <c r="AD190" i="2"/>
  <c r="AB190" i="2"/>
  <c r="W190" i="2"/>
  <c r="AA190" i="2"/>
  <c r="AC190" i="2"/>
  <c r="AE190" i="2"/>
  <c r="AF190" i="2"/>
  <c r="AI11" i="4"/>
  <c r="AL11" i="4"/>
  <c r="AG141" i="1"/>
  <c r="AC141" i="1"/>
  <c r="X119" i="1"/>
  <c r="AG175" i="1"/>
  <c r="AB141" i="1"/>
  <c r="AA141" i="1"/>
  <c r="AD32" i="1"/>
  <c r="AA119" i="1"/>
  <c r="AB175" i="1"/>
  <c r="AB43" i="1"/>
  <c r="AA43" i="1"/>
  <c r="AK91" i="4"/>
  <c r="AM157" i="4"/>
  <c r="AO37" i="4"/>
  <c r="AI37" i="4"/>
  <c r="X19" i="1"/>
  <c r="AF141" i="1"/>
  <c r="AA209" i="1"/>
  <c r="AA39" i="1"/>
  <c r="AB39" i="1"/>
  <c r="AI193" i="4"/>
  <c r="AO193" i="4"/>
  <c r="AF43" i="1"/>
  <c r="X43" i="1"/>
  <c r="I22" i="10"/>
  <c r="AB170" i="1"/>
  <c r="AG30" i="1"/>
  <c r="AC39" i="1"/>
  <c r="I191" i="10"/>
  <c r="AM193" i="4"/>
  <c r="AL193" i="4"/>
  <c r="AC16" i="1"/>
  <c r="AG43" i="1"/>
  <c r="AJ16" i="4"/>
  <c r="AN193" i="4"/>
  <c r="AE43" i="1"/>
  <c r="AI77" i="4"/>
  <c r="AJ77" i="4"/>
  <c r="AL23" i="4"/>
  <c r="Z53" i="2"/>
  <c r="AF53" i="2"/>
  <c r="AA53" i="2"/>
  <c r="AC53" i="2"/>
  <c r="AD53" i="2"/>
  <c r="AE53" i="2"/>
  <c r="W53" i="2"/>
  <c r="AB53" i="2"/>
  <c r="AA62" i="2"/>
  <c r="AE62" i="2"/>
  <c r="AF62" i="2"/>
  <c r="AC62" i="2"/>
  <c r="AD62" i="2"/>
  <c r="W62" i="2"/>
  <c r="AB62" i="2"/>
  <c r="Z62" i="2"/>
  <c r="AD51" i="2"/>
  <c r="Z51" i="2"/>
  <c r="AF51" i="2"/>
  <c r="AB51" i="2"/>
  <c r="AE51" i="2"/>
  <c r="W51" i="2"/>
  <c r="AA51" i="2"/>
  <c r="AC51" i="2"/>
  <c r="AC24" i="2"/>
  <c r="AE24" i="2"/>
  <c r="AA24" i="2"/>
  <c r="AF24" i="2"/>
  <c r="W24" i="2"/>
  <c r="AD24" i="2"/>
  <c r="Z24" i="2"/>
  <c r="AB24" i="2"/>
  <c r="AC76" i="4"/>
  <c r="AD76" i="4" s="1"/>
  <c r="W184" i="2"/>
  <c r="Z184" i="2"/>
  <c r="AD184" i="2"/>
  <c r="AA184" i="2"/>
  <c r="AF184" i="2"/>
  <c r="AE184" i="2"/>
  <c r="AB184" i="2"/>
  <c r="AC184" i="2"/>
  <c r="AD153" i="2"/>
  <c r="AC153" i="2"/>
  <c r="AA153" i="2"/>
  <c r="Z153" i="2"/>
  <c r="W153" i="2"/>
  <c r="AB153" i="2"/>
  <c r="AF153" i="2"/>
  <c r="AE153" i="2"/>
  <c r="Z29" i="2"/>
  <c r="AA29" i="2"/>
  <c r="W29" i="2"/>
  <c r="AF29" i="2"/>
  <c r="AC29" i="2"/>
  <c r="AD29" i="2"/>
  <c r="AB29" i="2"/>
  <c r="AE29" i="2"/>
  <c r="AB58" i="2"/>
  <c r="AD58" i="2"/>
  <c r="AC58" i="2"/>
  <c r="AA58" i="2"/>
  <c r="Z58" i="2"/>
  <c r="W58" i="2"/>
  <c r="AF58" i="2"/>
  <c r="AE58" i="2"/>
  <c r="W45" i="2"/>
  <c r="AE45" i="2"/>
  <c r="AF45" i="2"/>
  <c r="AC45" i="2"/>
  <c r="AA45" i="2"/>
  <c r="Z45" i="2"/>
  <c r="AB45" i="2"/>
  <c r="AD45" i="2"/>
  <c r="Z36" i="2"/>
  <c r="AF36" i="2"/>
  <c r="W36" i="2"/>
  <c r="AB36" i="2"/>
  <c r="AC36" i="2"/>
  <c r="AD36" i="2"/>
  <c r="AA36" i="2"/>
  <c r="AE36" i="2"/>
  <c r="AA135" i="2"/>
  <c r="AD135" i="2"/>
  <c r="AE135" i="2"/>
  <c r="Z135" i="2"/>
  <c r="W135" i="2"/>
  <c r="AF135" i="2"/>
  <c r="AC135" i="2"/>
  <c r="AB135" i="2"/>
  <c r="Z186" i="2"/>
  <c r="AC186" i="2"/>
  <c r="AE186" i="2"/>
  <c r="W186" i="2"/>
  <c r="AF186" i="2"/>
  <c r="AB186" i="2"/>
  <c r="AA186" i="2"/>
  <c r="AD186" i="2"/>
  <c r="AB18" i="2"/>
  <c r="AF18" i="2"/>
  <c r="W18" i="2"/>
  <c r="AD18" i="2"/>
  <c r="AC18" i="2"/>
  <c r="AA18" i="2"/>
  <c r="Z18" i="2"/>
  <c r="AE18" i="2"/>
  <c r="AC207" i="2"/>
  <c r="AE207" i="2"/>
  <c r="W207" i="2"/>
  <c r="AA207" i="2"/>
  <c r="Z207" i="2"/>
  <c r="AF207" i="2"/>
  <c r="AD207" i="2"/>
  <c r="AB207" i="2"/>
  <c r="W174" i="2"/>
  <c r="AD174" i="2"/>
  <c r="Z174" i="2"/>
  <c r="AC174" i="2"/>
  <c r="AE174" i="2"/>
  <c r="AA174" i="2"/>
  <c r="AB174" i="2"/>
  <c r="AF174" i="2"/>
  <c r="AM86" i="4"/>
  <c r="Z134" i="2"/>
  <c r="AC134" i="2"/>
  <c r="AF134" i="2"/>
  <c r="AD134" i="2"/>
  <c r="W134" i="2"/>
  <c r="AE134" i="2"/>
  <c r="AA134" i="2"/>
  <c r="AB134" i="2"/>
  <c r="AD124" i="2"/>
  <c r="Z124" i="2"/>
  <c r="AC124" i="2"/>
  <c r="W124" i="2"/>
  <c r="AE124" i="2"/>
  <c r="AA124" i="2"/>
  <c r="AF124" i="2"/>
  <c r="AB124" i="2"/>
  <c r="AC104" i="2"/>
  <c r="AB104" i="2"/>
  <c r="Z104" i="2"/>
  <c r="W104" i="2"/>
  <c r="AA104" i="2"/>
  <c r="AE104" i="2"/>
  <c r="AD104" i="2"/>
  <c r="AF104" i="2"/>
  <c r="AC60" i="2"/>
  <c r="AF60" i="2"/>
  <c r="AE60" i="2"/>
  <c r="Z60" i="2"/>
  <c r="AA60" i="2"/>
  <c r="W60" i="2"/>
  <c r="AD60" i="2"/>
  <c r="AB60" i="2"/>
  <c r="W179" i="2"/>
  <c r="AA179" i="2"/>
  <c r="AF179" i="2"/>
  <c r="Z179" i="2"/>
  <c r="AD179" i="2"/>
  <c r="AE179" i="2"/>
  <c r="AC179" i="2"/>
  <c r="AB179" i="2"/>
  <c r="W193" i="2"/>
  <c r="AA193" i="2"/>
  <c r="AE193" i="2"/>
  <c r="AD193" i="2"/>
  <c r="AB193" i="2"/>
  <c r="AF193" i="2"/>
  <c r="AC193" i="2"/>
  <c r="Z193" i="2"/>
  <c r="Z81" i="2"/>
  <c r="AE81" i="2"/>
  <c r="W81" i="2"/>
  <c r="AC81" i="2"/>
  <c r="AD81" i="2"/>
  <c r="AF81" i="2"/>
  <c r="AA81" i="2"/>
  <c r="AB81" i="2"/>
  <c r="AF14" i="2"/>
  <c r="Z14" i="2"/>
  <c r="AD14" i="2"/>
  <c r="AB14" i="2"/>
  <c r="AE14" i="2"/>
  <c r="W14" i="2"/>
  <c r="AA14" i="2"/>
  <c r="AC14" i="2"/>
  <c r="AF22" i="2"/>
  <c r="AC22" i="2"/>
  <c r="Z22" i="2"/>
  <c r="AA22" i="2"/>
  <c r="W22" i="2"/>
  <c r="AE22" i="2"/>
  <c r="AD22" i="2"/>
  <c r="AB22" i="2"/>
  <c r="AE113" i="2"/>
  <c r="Z113" i="2"/>
  <c r="AC113" i="2"/>
  <c r="AA113" i="2"/>
  <c r="AF113" i="2"/>
  <c r="AB113" i="2"/>
  <c r="AD113" i="2"/>
  <c r="W113" i="2"/>
  <c r="AD69" i="2"/>
  <c r="W69" i="2"/>
  <c r="Z69" i="2"/>
  <c r="AC69" i="2"/>
  <c r="AB69" i="2"/>
  <c r="AA69" i="2"/>
  <c r="AE69" i="2"/>
  <c r="AF69" i="2"/>
  <c r="AE42" i="2"/>
  <c r="W42" i="2"/>
  <c r="AD42" i="2"/>
  <c r="AA42" i="2"/>
  <c r="Z42" i="2"/>
  <c r="AF42" i="2"/>
  <c r="AB42" i="2"/>
  <c r="AC42" i="2"/>
  <c r="AC178" i="2"/>
  <c r="AA178" i="2"/>
  <c r="Z178" i="2"/>
  <c r="AB178" i="2"/>
  <c r="AF178" i="2"/>
  <c r="W178" i="2"/>
  <c r="AE178" i="2"/>
  <c r="AD178" i="2"/>
  <c r="Z211" i="2"/>
  <c r="AB211" i="2"/>
  <c r="AE211" i="2"/>
  <c r="AA211" i="2"/>
  <c r="AC211" i="2"/>
  <c r="W211" i="2"/>
  <c r="AF211" i="2"/>
  <c r="AD211" i="2"/>
  <c r="AB47" i="2"/>
  <c r="AE47" i="2"/>
  <c r="Z47" i="2"/>
  <c r="AD47" i="2"/>
  <c r="AC47" i="2"/>
  <c r="AA47" i="2"/>
  <c r="AF47" i="2"/>
  <c r="W47" i="2"/>
  <c r="AA87" i="2"/>
  <c r="Z87" i="2"/>
  <c r="W87" i="2"/>
  <c r="AD87" i="2"/>
  <c r="AC87" i="2"/>
  <c r="AE87" i="2"/>
  <c r="AF87" i="2"/>
  <c r="AB87" i="2"/>
  <c r="AC67" i="2"/>
  <c r="AD67" i="2"/>
  <c r="AF67" i="2"/>
  <c r="AB67" i="2"/>
  <c r="AA67" i="2"/>
  <c r="AE67" i="2"/>
  <c r="W67" i="2"/>
  <c r="Z67" i="2"/>
  <c r="AF167" i="2"/>
  <c r="AD167" i="2"/>
  <c r="AB167" i="2"/>
  <c r="AE167" i="2"/>
  <c r="Z167" i="2"/>
  <c r="W167" i="2"/>
  <c r="AC167" i="2"/>
  <c r="AA167" i="2"/>
  <c r="AB95" i="2"/>
  <c r="AF95" i="2"/>
  <c r="W95" i="2"/>
  <c r="AE95" i="2"/>
  <c r="AC95" i="2"/>
  <c r="AA95" i="2"/>
  <c r="Z95" i="2"/>
  <c r="AD95" i="2"/>
  <c r="AC136" i="2"/>
  <c r="AD136" i="2"/>
  <c r="Z136" i="2"/>
  <c r="AB136" i="2"/>
  <c r="AE136" i="2"/>
  <c r="AF136" i="2"/>
  <c r="AA136" i="2"/>
  <c r="W136" i="2"/>
  <c r="V109" i="2"/>
  <c r="AC108" i="4"/>
  <c r="AD108" i="4" s="1"/>
  <c r="Z199" i="2"/>
  <c r="AB199" i="2"/>
  <c r="AD199" i="2"/>
  <c r="AF199" i="2"/>
  <c r="AE199" i="2"/>
  <c r="AA199" i="2"/>
  <c r="W199" i="2"/>
  <c r="AC199" i="2"/>
  <c r="W122" i="2"/>
  <c r="AF122" i="2"/>
  <c r="AC122" i="2"/>
  <c r="AB122" i="2"/>
  <c r="AE122" i="2"/>
  <c r="Z122" i="2"/>
  <c r="AD122" i="2"/>
  <c r="AA122" i="2"/>
  <c r="AA38" i="2"/>
  <c r="AF38" i="2"/>
  <c r="W38" i="2"/>
  <c r="Z38" i="2"/>
  <c r="AB38" i="2"/>
  <c r="AD38" i="2"/>
  <c r="AC38" i="2"/>
  <c r="AE38" i="2"/>
  <c r="Z23" i="2"/>
  <c r="AC23" i="2"/>
  <c r="AB23" i="2"/>
  <c r="AA23" i="2"/>
  <c r="AE23" i="2"/>
  <c r="AD23" i="2"/>
  <c r="AF23" i="2"/>
  <c r="W23" i="2"/>
  <c r="AD31" i="2"/>
  <c r="Z31" i="2"/>
  <c r="AE31" i="2"/>
  <c r="AA31" i="2"/>
  <c r="W31" i="2"/>
  <c r="AF31" i="2"/>
  <c r="AB31" i="2"/>
  <c r="AC31" i="2"/>
  <c r="AA111" i="2"/>
  <c r="AE111" i="2"/>
  <c r="Z111" i="2"/>
  <c r="W40" i="2"/>
  <c r="AB40" i="2"/>
  <c r="Z40" i="2"/>
  <c r="AE40" i="2"/>
  <c r="AF40" i="2"/>
  <c r="AC40" i="2"/>
  <c r="AD40" i="2"/>
  <c r="AA40" i="2"/>
  <c r="AO16" i="4"/>
  <c r="X175" i="1"/>
  <c r="AA72" i="2"/>
  <c r="AC72" i="2"/>
  <c r="AE72" i="2"/>
  <c r="AB72" i="2"/>
  <c r="AF72" i="2"/>
  <c r="AD72" i="2"/>
  <c r="Z72" i="2"/>
  <c r="W72" i="2"/>
  <c r="AB71" i="2"/>
  <c r="W71" i="2"/>
  <c r="AA71" i="2"/>
  <c r="AD71" i="2"/>
  <c r="Z71" i="2"/>
  <c r="AF71" i="2"/>
  <c r="AC71" i="2"/>
  <c r="AE71" i="2"/>
  <c r="AC130" i="2"/>
  <c r="AD130" i="2"/>
  <c r="AA130" i="2"/>
  <c r="W130" i="2"/>
  <c r="AB130" i="2"/>
  <c r="AF130" i="2"/>
  <c r="AE130" i="2"/>
  <c r="Z130" i="2"/>
  <c r="Z115" i="2"/>
  <c r="AE115" i="2"/>
  <c r="AD115" i="2"/>
  <c r="AC115" i="2"/>
  <c r="W115" i="2"/>
  <c r="AB115" i="2"/>
  <c r="AF115" i="2"/>
  <c r="AA115" i="2"/>
  <c r="AC199" i="4"/>
  <c r="AD199" i="4" s="1"/>
  <c r="AF93" i="2"/>
  <c r="AC93" i="2"/>
  <c r="AA93" i="2"/>
  <c r="Z93" i="2"/>
  <c r="AE93" i="2"/>
  <c r="AD93" i="2"/>
  <c r="AB93" i="2"/>
  <c r="W93" i="2"/>
  <c r="AC98" i="2"/>
  <c r="AD98" i="2"/>
  <c r="AA98" i="2"/>
  <c r="W98" i="2"/>
  <c r="AF98" i="2"/>
  <c r="AB98" i="2"/>
  <c r="AE98" i="2"/>
  <c r="Z98" i="2"/>
  <c r="AD15" i="2"/>
  <c r="AF15" i="2"/>
  <c r="W15" i="2"/>
  <c r="AA15" i="2"/>
  <c r="AE15" i="2"/>
  <c r="Z15" i="2"/>
  <c r="AC15" i="2"/>
  <c r="AB15" i="2"/>
  <c r="AB169" i="2"/>
  <c r="AC169" i="2"/>
  <c r="AD169" i="2"/>
  <c r="W169" i="2"/>
  <c r="AF169" i="2"/>
  <c r="AA169" i="2"/>
  <c r="Z169" i="2"/>
  <c r="AE169" i="2"/>
  <c r="AE13" i="2"/>
  <c r="AF13" i="2"/>
  <c r="AE70" i="2"/>
  <c r="AA70" i="2"/>
  <c r="AF195" i="2"/>
  <c r="AA195" i="2"/>
  <c r="W195" i="2"/>
  <c r="AE195" i="2"/>
  <c r="Z195" i="2"/>
  <c r="AC195" i="2"/>
  <c r="AD195" i="2"/>
  <c r="AB195" i="2"/>
  <c r="AQ8" i="9"/>
  <c r="U214" i="9" s="1"/>
  <c r="AN8" i="9"/>
  <c r="O214" i="9" s="1"/>
  <c r="AK8" i="9"/>
  <c r="H214" i="9" s="1"/>
  <c r="AN201" i="4"/>
  <c r="I121" i="10"/>
  <c r="AL99" i="4"/>
  <c r="AJ99" i="4"/>
  <c r="AM91" i="4"/>
  <c r="I89" i="10"/>
  <c r="AI91" i="4"/>
  <c r="AG50" i="1"/>
  <c r="AB50" i="1"/>
  <c r="AC205" i="1"/>
  <c r="AE205" i="1"/>
  <c r="AD202" i="1"/>
  <c r="AC202" i="1"/>
  <c r="X65" i="1"/>
  <c r="AF65" i="1"/>
  <c r="AG119" i="1"/>
  <c r="AF119" i="1"/>
  <c r="AA183" i="1"/>
  <c r="AD183" i="1"/>
  <c r="AC175" i="1"/>
  <c r="AD175" i="1"/>
  <c r="AE143" i="1"/>
  <c r="AA16" i="1"/>
  <c r="AJ201" i="4"/>
  <c r="AO99" i="4"/>
  <c r="AL91" i="4"/>
  <c r="AD50" i="1"/>
  <c r="AD205" i="1"/>
  <c r="AE202" i="1"/>
  <c r="AB202" i="1"/>
  <c r="AA65" i="1"/>
  <c r="AD65" i="1"/>
  <c r="AC119" i="1"/>
  <c r="X183" i="1"/>
  <c r="AE183" i="1"/>
  <c r="AD114" i="1"/>
  <c r="AE175" i="1"/>
  <c r="AA175" i="1"/>
  <c r="AF143" i="1"/>
  <c r="X143" i="1"/>
  <c r="AE16" i="1"/>
  <c r="AA202" i="1"/>
  <c r="AB65" i="1"/>
  <c r="AF183" i="1"/>
  <c r="AD143" i="1"/>
  <c r="AG16" i="1"/>
  <c r="AL8" i="9"/>
  <c r="J214" i="9" s="1"/>
  <c r="AM8" i="9"/>
  <c r="L214" i="9" s="1"/>
  <c r="AP8" i="9"/>
  <c r="S214" i="9" s="1"/>
  <c r="AO8" i="9"/>
  <c r="Q214" i="9" s="1"/>
  <c r="AL142" i="4"/>
  <c r="AI142" i="4"/>
  <c r="AE170" i="1"/>
  <c r="AA139" i="1"/>
  <c r="AE139" i="1"/>
  <c r="AG209" i="1"/>
  <c r="AE209" i="1"/>
  <c r="AN122" i="4"/>
  <c r="AK142" i="4"/>
  <c r="AJ142" i="4"/>
  <c r="AC170" i="1"/>
  <c r="AF139" i="1"/>
  <c r="AD139" i="1"/>
  <c r="AF209" i="1"/>
  <c r="X209" i="1"/>
  <c r="AD210" i="1"/>
  <c r="AI188" i="4"/>
  <c r="I186" i="10"/>
  <c r="AM142" i="4"/>
  <c r="X139" i="1"/>
  <c r="AD209" i="1"/>
  <c r="AC210" i="1"/>
  <c r="AN194" i="4"/>
  <c r="AL24" i="4"/>
  <c r="AK134" i="4"/>
  <c r="AN32" i="4"/>
  <c r="AL44" i="4"/>
  <c r="AB32" i="1"/>
  <c r="AA32" i="1"/>
  <c r="AK185" i="4"/>
  <c r="AB210" i="1"/>
  <c r="X210" i="1"/>
  <c r="AI71" i="4"/>
  <c r="AK21" i="4"/>
  <c r="AO71" i="4"/>
  <c r="AO208" i="4"/>
  <c r="AM208" i="4"/>
  <c r="AM21" i="4"/>
  <c r="AI21" i="4"/>
  <c r="AM194" i="4"/>
  <c r="AK194" i="4"/>
  <c r="AI134" i="4"/>
  <c r="AJ134" i="4"/>
  <c r="AJ32" i="4"/>
  <c r="AM44" i="4"/>
  <c r="AG32" i="1"/>
  <c r="AE32" i="1"/>
  <c r="AE210" i="1"/>
  <c r="AF210" i="1"/>
  <c r="AK71" i="4"/>
  <c r="AJ208" i="4"/>
  <c r="AN21" i="4"/>
  <c r="AI194" i="4"/>
  <c r="AN71" i="4"/>
  <c r="AN208" i="4"/>
  <c r="AL194" i="4"/>
  <c r="AJ194" i="4"/>
  <c r="AJ79" i="4"/>
  <c r="AL32" i="4"/>
  <c r="AF32" i="1"/>
  <c r="AA210" i="1"/>
  <c r="AN18" i="4"/>
  <c r="AK174" i="4"/>
  <c r="I172" i="10"/>
  <c r="AO174" i="4"/>
  <c r="AI174" i="4"/>
  <c r="AO96" i="4"/>
  <c r="AL22" i="4"/>
  <c r="AO22" i="4"/>
  <c r="AM22" i="4"/>
  <c r="AK22" i="4"/>
  <c r="AB19" i="1"/>
  <c r="AF19" i="1"/>
  <c r="AA19" i="1"/>
  <c r="AC19" i="1"/>
  <c r="AE19" i="1"/>
  <c r="AD19" i="1"/>
  <c r="AD110" i="1"/>
  <c r="X110" i="1"/>
  <c r="AE110" i="1"/>
  <c r="AB110" i="1"/>
  <c r="AG110" i="1"/>
  <c r="AA110" i="1"/>
  <c r="AK64" i="4"/>
  <c r="AI64" i="4"/>
  <c r="AN128" i="4"/>
  <c r="I126" i="10"/>
  <c r="AJ128" i="4"/>
  <c r="AO128" i="4"/>
  <c r="AM128" i="4"/>
  <c r="AI78" i="4"/>
  <c r="AJ78" i="4"/>
  <c r="X56" i="1"/>
  <c r="AB56" i="1"/>
  <c r="AG56" i="1"/>
  <c r="AE56" i="1"/>
  <c r="AD56" i="1"/>
  <c r="AA56" i="1"/>
  <c r="AI128" i="4"/>
  <c r="I138" i="10"/>
  <c r="AO140" i="4"/>
  <c r="AN140" i="4"/>
  <c r="AK140" i="4"/>
  <c r="AA114" i="1"/>
  <c r="AF114" i="1"/>
  <c r="AE114" i="1"/>
  <c r="AC114" i="1"/>
  <c r="X114" i="1"/>
  <c r="AG114" i="1"/>
  <c r="AE30" i="1"/>
  <c r="AD30" i="1"/>
  <c r="AC30" i="1"/>
  <c r="AB30" i="1"/>
  <c r="AA30" i="1"/>
  <c r="AF30" i="1"/>
  <c r="X97" i="1"/>
  <c r="AA97" i="1"/>
  <c r="AB97" i="1"/>
  <c r="AG97" i="1"/>
  <c r="AD97" i="1"/>
  <c r="AF97" i="1"/>
  <c r="AE97" i="1"/>
  <c r="AC97" i="1"/>
  <c r="AK128" i="4"/>
  <c r="AF56" i="1"/>
  <c r="AL201" i="4"/>
  <c r="AJ37" i="4"/>
  <c r="I35" i="10"/>
  <c r="AN37" i="4"/>
  <c r="AM37" i="4"/>
  <c r="AM62" i="4"/>
  <c r="X170" i="1"/>
  <c r="AA170" i="1"/>
  <c r="AD170" i="1"/>
  <c r="AF170" i="1"/>
  <c r="AC143" i="1"/>
  <c r="AB143" i="1"/>
  <c r="AK32" i="4"/>
  <c r="AN16" i="4"/>
  <c r="I14" i="10"/>
  <c r="AL16" i="4"/>
  <c r="AD16" i="1"/>
  <c r="AF16" i="1"/>
  <c r="AM154" i="4"/>
  <c r="AI32" i="4"/>
  <c r="AO32" i="4"/>
  <c r="AI16" i="4"/>
  <c r="AB16" i="1"/>
  <c r="I120" i="10"/>
  <c r="AL122" i="4"/>
  <c r="AK122" i="4"/>
  <c r="AM122" i="4"/>
  <c r="AI122" i="4"/>
  <c r="AO122" i="4"/>
  <c r="AN42" i="4"/>
  <c r="AM42" i="4"/>
  <c r="AO29" i="4"/>
  <c r="AL29" i="4"/>
  <c r="AJ158" i="4"/>
  <c r="AI158" i="4"/>
  <c r="AM158" i="4"/>
  <c r="AK158" i="4"/>
  <c r="AL158" i="4"/>
  <c r="I156" i="10"/>
  <c r="AN158" i="4"/>
  <c r="AO78" i="4"/>
  <c r="AM78" i="4"/>
  <c r="AN24" i="4"/>
  <c r="AM24" i="4"/>
  <c r="AJ33" i="4"/>
  <c r="I31" i="10"/>
  <c r="AI44" i="4"/>
  <c r="Z165" i="2"/>
  <c r="AD165" i="2"/>
  <c r="AN183" i="4"/>
  <c r="AJ11" i="4"/>
  <c r="AB78" i="2"/>
  <c r="AC78" i="2"/>
  <c r="AA78" i="2"/>
  <c r="Z78" i="2"/>
  <c r="W78" i="2"/>
  <c r="AF78" i="2"/>
  <c r="AD78" i="2"/>
  <c r="AE78" i="2"/>
  <c r="AE152" i="2"/>
  <c r="Z152" i="2"/>
  <c r="AA152" i="2"/>
  <c r="AB152" i="2"/>
  <c r="AD152" i="2"/>
  <c r="AF152" i="2"/>
  <c r="AC152" i="2"/>
  <c r="W152" i="2"/>
  <c r="AD66" i="2"/>
  <c r="AC66" i="2"/>
  <c r="AF66" i="2"/>
  <c r="AE66" i="2"/>
  <c r="W66" i="2"/>
  <c r="AB66" i="2"/>
  <c r="Z66" i="2"/>
  <c r="AA66" i="2"/>
  <c r="AA204" i="2"/>
  <c r="AB204" i="2"/>
  <c r="AC204" i="2"/>
  <c r="AF204" i="2"/>
  <c r="Z204" i="2"/>
  <c r="AD204" i="2"/>
  <c r="W204" i="2"/>
  <c r="AE204" i="2"/>
  <c r="Z181" i="2"/>
  <c r="W181" i="2"/>
  <c r="AE181" i="2"/>
  <c r="AF181" i="2"/>
  <c r="AD181" i="2"/>
  <c r="AA181" i="2"/>
  <c r="AC181" i="2"/>
  <c r="AB181" i="2"/>
  <c r="AB148" i="2"/>
  <c r="AA148" i="2"/>
  <c r="AC148" i="2"/>
  <c r="Z148" i="2"/>
  <c r="AD148" i="2"/>
  <c r="W148" i="2"/>
  <c r="AE148" i="2"/>
  <c r="AF148" i="2"/>
  <c r="AF161" i="2"/>
  <c r="AE161" i="2"/>
  <c r="Z161" i="2"/>
  <c r="AD161" i="2"/>
  <c r="W161" i="2"/>
  <c r="AC161" i="2"/>
  <c r="AB161" i="2"/>
  <c r="AA161" i="2"/>
  <c r="W185" i="2"/>
  <c r="Z185" i="2"/>
  <c r="AC185" i="2"/>
  <c r="AB185" i="2"/>
  <c r="AE185" i="2"/>
  <c r="AF185" i="2"/>
  <c r="AD185" i="2"/>
  <c r="AA185" i="2"/>
  <c r="Z88" i="2"/>
  <c r="W88" i="2"/>
  <c r="AF88" i="2"/>
  <c r="AC88" i="2"/>
  <c r="AE88" i="2"/>
  <c r="AB88" i="2"/>
  <c r="AD88" i="2"/>
  <c r="AA88" i="2"/>
  <c r="AL77" i="4"/>
  <c r="AL55" i="4"/>
  <c r="AM77" i="4"/>
  <c r="AO77" i="4"/>
  <c r="AN55" i="4"/>
  <c r="AI55" i="4"/>
  <c r="AM55" i="4"/>
  <c r="AL78" i="4"/>
  <c r="AN78" i="4"/>
  <c r="AO24" i="4"/>
  <c r="AK24" i="4"/>
  <c r="AI33" i="4"/>
  <c r="AL33" i="4"/>
  <c r="AK44" i="4"/>
  <c r="AF165" i="2"/>
  <c r="AA165" i="2"/>
  <c r="AO11" i="4"/>
  <c r="AM11" i="4"/>
  <c r="AC106" i="2"/>
  <c r="W106" i="2"/>
  <c r="AD106" i="2"/>
  <c r="AF106" i="2"/>
  <c r="AA106" i="2"/>
  <c r="Z106" i="2"/>
  <c r="AE106" i="2"/>
  <c r="AB106" i="2"/>
  <c r="AE197" i="2"/>
  <c r="Z197" i="2"/>
  <c r="W197" i="2"/>
  <c r="AD197" i="2"/>
  <c r="AA197" i="2"/>
  <c r="AB197" i="2"/>
  <c r="AF197" i="2"/>
  <c r="AC197" i="2"/>
  <c r="AE158" i="2"/>
  <c r="AF158" i="2"/>
  <c r="AA158" i="2"/>
  <c r="AC158" i="2"/>
  <c r="AB158" i="2"/>
  <c r="Z158" i="2"/>
  <c r="W158" i="2"/>
  <c r="AD158" i="2"/>
  <c r="AA68" i="2"/>
  <c r="AE68" i="2"/>
  <c r="AB68" i="2"/>
  <c r="AF68" i="2"/>
  <c r="AD68" i="2"/>
  <c r="W68" i="2"/>
  <c r="Z68" i="2"/>
  <c r="AC68" i="2"/>
  <c r="W110" i="2"/>
  <c r="AA110" i="2"/>
  <c r="AD110" i="2"/>
  <c r="AC110" i="2"/>
  <c r="Z110" i="2"/>
  <c r="AB110" i="2"/>
  <c r="AF110" i="2"/>
  <c r="AE110" i="2"/>
  <c r="AF41" i="2"/>
  <c r="AE41" i="2"/>
  <c r="AA41" i="2"/>
  <c r="AC41" i="2"/>
  <c r="Z41" i="2"/>
  <c r="AB41" i="2"/>
  <c r="W41" i="2"/>
  <c r="AD41" i="2"/>
  <c r="AK77" i="4"/>
  <c r="AN77" i="4"/>
  <c r="I75" i="10"/>
  <c r="I53" i="10"/>
  <c r="AI20" i="4"/>
  <c r="AK78" i="4"/>
  <c r="AM146" i="4"/>
  <c r="AI24" i="4"/>
  <c r="AN33" i="4"/>
  <c r="AK33" i="4"/>
  <c r="AE165" i="2"/>
  <c r="AK11" i="4"/>
  <c r="Z133" i="2"/>
  <c r="W133" i="2"/>
  <c r="AA133" i="2"/>
  <c r="AC133" i="2"/>
  <c r="AB133" i="2"/>
  <c r="AE133" i="2"/>
  <c r="AF133" i="2"/>
  <c r="AD133" i="2"/>
  <c r="AD84" i="2"/>
  <c r="Z84" i="2"/>
  <c r="AF84" i="2"/>
  <c r="AC84" i="2"/>
  <c r="W84" i="2"/>
  <c r="AA84" i="2"/>
  <c r="AE84" i="2"/>
  <c r="AB84" i="2"/>
  <c r="AB105" i="2"/>
  <c r="AF105" i="2"/>
  <c r="W105" i="2"/>
  <c r="AE105" i="2"/>
  <c r="AD105" i="2"/>
  <c r="Z105" i="2"/>
  <c r="AC105" i="2"/>
  <c r="AA105" i="2"/>
  <c r="AF117" i="2"/>
  <c r="Z117" i="2"/>
  <c r="AD117" i="2"/>
  <c r="AB117" i="2"/>
  <c r="AA117" i="2"/>
  <c r="AE117" i="2"/>
  <c r="W117" i="2"/>
  <c r="AC117" i="2"/>
  <c r="AE177" i="2"/>
  <c r="AB177" i="2"/>
  <c r="AC177" i="2"/>
  <c r="AF177" i="2"/>
  <c r="AA177" i="2"/>
  <c r="W177" i="2"/>
  <c r="AD177" i="2"/>
  <c r="Z177" i="2"/>
  <c r="Z116" i="2"/>
  <c r="AF116" i="2"/>
  <c r="AC116" i="2"/>
  <c r="W116" i="2"/>
  <c r="AB116" i="2"/>
  <c r="AA116" i="2"/>
  <c r="AD116" i="2"/>
  <c r="AE116" i="2"/>
  <c r="W159" i="2"/>
  <c r="AD159" i="2"/>
  <c r="AA159" i="2"/>
  <c r="AB159" i="2"/>
  <c r="AE159" i="2"/>
  <c r="AC159" i="2"/>
  <c r="Z159" i="2"/>
  <c r="AF159" i="2"/>
  <c r="AA201" i="2"/>
  <c r="Z201" i="2"/>
  <c r="AD201" i="2"/>
  <c r="AC201" i="2"/>
  <c r="W201" i="2"/>
  <c r="AF201" i="2"/>
  <c r="AE201" i="2"/>
  <c r="AB201" i="2"/>
  <c r="Z198" i="2"/>
  <c r="AD198" i="2"/>
  <c r="W198" i="2"/>
  <c r="AA198" i="2"/>
  <c r="AF198" i="2"/>
  <c r="AB198" i="2"/>
  <c r="AC198" i="2"/>
  <c r="AE198" i="2"/>
  <c r="AA166" i="2"/>
  <c r="W166" i="2"/>
  <c r="Z166" i="2"/>
  <c r="AB166" i="2"/>
  <c r="AE166" i="2"/>
  <c r="AC166" i="2"/>
  <c r="AD166" i="2"/>
  <c r="AF166" i="2"/>
  <c r="AJ149" i="4"/>
  <c r="AI149" i="4"/>
  <c r="AL138" i="4"/>
  <c r="AK138" i="4"/>
  <c r="AO173" i="4"/>
  <c r="AL133" i="4"/>
  <c r="AO160" i="4"/>
  <c r="AN160" i="4"/>
  <c r="AJ180" i="4"/>
  <c r="AN67" i="4"/>
  <c r="AK67" i="4"/>
  <c r="I65" i="10"/>
  <c r="AL67" i="4"/>
  <c r="AI146" i="4"/>
  <c r="AJ146" i="4"/>
  <c r="AL146" i="4"/>
  <c r="I144" i="10"/>
  <c r="AN146" i="4"/>
  <c r="AM134" i="4"/>
  <c r="AN134" i="4"/>
  <c r="AO134" i="4"/>
  <c r="AB197" i="1"/>
  <c r="AC197" i="1"/>
  <c r="X197" i="1"/>
  <c r="AE197" i="1"/>
  <c r="AG197" i="1"/>
  <c r="AA197" i="1"/>
  <c r="AF197" i="1"/>
  <c r="AD197" i="1"/>
  <c r="AA49" i="1"/>
  <c r="AE49" i="1"/>
  <c r="AB49" i="1"/>
  <c r="AF49" i="1"/>
  <c r="X49" i="1"/>
  <c r="AD49" i="1"/>
  <c r="AC49" i="1"/>
  <c r="AG49" i="1"/>
  <c r="X58" i="1"/>
  <c r="AD58" i="1"/>
  <c r="AA58" i="1"/>
  <c r="AC58" i="1"/>
  <c r="AB58" i="1"/>
  <c r="AF58" i="1"/>
  <c r="AG58" i="1"/>
  <c r="AE58" i="1"/>
  <c r="AB165" i="1"/>
  <c r="AF165" i="1"/>
  <c r="AE165" i="1"/>
  <c r="AD165" i="1"/>
  <c r="AC165" i="1"/>
  <c r="AG165" i="1"/>
  <c r="AA165" i="1"/>
  <c r="X165" i="1"/>
  <c r="AB200" i="1"/>
  <c r="AC200" i="1"/>
  <c r="AD200" i="1"/>
  <c r="AE200" i="1"/>
  <c r="AA200" i="1"/>
  <c r="AF200" i="1"/>
  <c r="X200" i="1"/>
  <c r="AG200" i="1"/>
  <c r="AA77" i="1"/>
  <c r="AC77" i="1"/>
  <c r="AB77" i="1"/>
  <c r="AD77" i="1"/>
  <c r="AG77" i="1"/>
  <c r="AF77" i="1"/>
  <c r="AE77" i="1"/>
  <c r="X77" i="1"/>
  <c r="AA111" i="1"/>
  <c r="AD111" i="1"/>
  <c r="AG111" i="1"/>
  <c r="X111" i="1"/>
  <c r="AB111" i="1"/>
  <c r="AC111" i="1"/>
  <c r="AE111" i="1"/>
  <c r="AF111" i="1"/>
  <c r="AE147" i="1"/>
  <c r="AB147" i="1"/>
  <c r="X147" i="1"/>
  <c r="AF147" i="1"/>
  <c r="AD147" i="1"/>
  <c r="AG147" i="1"/>
  <c r="AA147" i="1"/>
  <c r="AC147" i="1"/>
  <c r="X116" i="1"/>
  <c r="AF116" i="1"/>
  <c r="AD116" i="1"/>
  <c r="AC116" i="1"/>
  <c r="AE116" i="1"/>
  <c r="AB116" i="1"/>
  <c r="AG116" i="1"/>
  <c r="AA116" i="1"/>
  <c r="AM67" i="4"/>
  <c r="AI67" i="4"/>
  <c r="AO146" i="4"/>
  <c r="AJ96" i="4"/>
  <c r="AM96" i="4"/>
  <c r="I94" i="10"/>
  <c r="AN96" i="4"/>
  <c r="AI96" i="4"/>
  <c r="AM57" i="4"/>
  <c r="AJ59" i="4"/>
  <c r="AC63" i="1"/>
  <c r="AG63" i="1"/>
  <c r="AD63" i="1"/>
  <c r="AA63" i="1"/>
  <c r="X63" i="1"/>
  <c r="AB63" i="1"/>
  <c r="AE63" i="1"/>
  <c r="AF63" i="1"/>
  <c r="AE83" i="1"/>
  <c r="AG83" i="1"/>
  <c r="AC83" i="1"/>
  <c r="AB83" i="1"/>
  <c r="AD83" i="1"/>
  <c r="AA83" i="1"/>
  <c r="AF83" i="1"/>
  <c r="X83" i="1"/>
  <c r="AD154" i="1"/>
  <c r="AF154" i="1"/>
  <c r="AB154" i="1"/>
  <c r="AE154" i="1"/>
  <c r="AC154" i="1"/>
  <c r="X154" i="1"/>
  <c r="AA154" i="1"/>
  <c r="AG154" i="1"/>
  <c r="AA198" i="1"/>
  <c r="AE198" i="1"/>
  <c r="AC198" i="1"/>
  <c r="AF198" i="1"/>
  <c r="X198" i="1"/>
  <c r="AD198" i="1"/>
  <c r="AG198" i="1"/>
  <c r="AB198" i="1"/>
  <c r="AC102" i="1"/>
  <c r="AF102" i="1"/>
  <c r="AD102" i="1"/>
  <c r="X102" i="1"/>
  <c r="AE102" i="1"/>
  <c r="AA102" i="1"/>
  <c r="AG102" i="1"/>
  <c r="AB102" i="1"/>
  <c r="AA75" i="1"/>
  <c r="AB75" i="1"/>
  <c r="AF75" i="1"/>
  <c r="AD75" i="1"/>
  <c r="AE75" i="1"/>
  <c r="X75" i="1"/>
  <c r="AG75" i="1"/>
  <c r="AC75" i="1"/>
  <c r="AD207" i="1"/>
  <c r="AB207" i="1"/>
  <c r="AE207" i="1"/>
  <c r="AA207" i="1"/>
  <c r="AF207" i="1"/>
  <c r="AG207" i="1"/>
  <c r="X207" i="1"/>
  <c r="AC207" i="1"/>
  <c r="AN110" i="4"/>
  <c r="AL110" i="4"/>
  <c r="AC128" i="1"/>
  <c r="AF128" i="1"/>
  <c r="AA128" i="1"/>
  <c r="AD128" i="1"/>
  <c r="AB128" i="1"/>
  <c r="AG128" i="1"/>
  <c r="AE128" i="1"/>
  <c r="X128" i="1"/>
  <c r="AC176" i="1"/>
  <c r="X176" i="1"/>
  <c r="AD176" i="1"/>
  <c r="AA176" i="1"/>
  <c r="AE176" i="1"/>
  <c r="AB176" i="1"/>
  <c r="AG176" i="1"/>
  <c r="AF176" i="1"/>
  <c r="Z147" i="4"/>
  <c r="AA147" i="4" s="1"/>
  <c r="AB107" i="1"/>
  <c r="AG107" i="1"/>
  <c r="X107" i="1"/>
  <c r="AC107" i="1"/>
  <c r="AD107" i="1"/>
  <c r="AE107" i="1"/>
  <c r="AF107" i="1"/>
  <c r="AA107" i="1"/>
  <c r="X156" i="1"/>
  <c r="AA156" i="1"/>
  <c r="AF156" i="1"/>
  <c r="AG156" i="1"/>
  <c r="AB156" i="1"/>
  <c r="AC156" i="1"/>
  <c r="AD156" i="1"/>
  <c r="AE156" i="1"/>
  <c r="AB171" i="1"/>
  <c r="AG171" i="1"/>
  <c r="AE171" i="1"/>
  <c r="AA171" i="1"/>
  <c r="AD171" i="1"/>
  <c r="AF171" i="1"/>
  <c r="X171" i="1"/>
  <c r="AC171" i="1"/>
  <c r="AE99" i="1"/>
  <c r="AB99" i="1"/>
  <c r="AF99" i="1"/>
  <c r="X99" i="1"/>
  <c r="AG99" i="1"/>
  <c r="AC99" i="1"/>
  <c r="AA99" i="1"/>
  <c r="AD99" i="1"/>
  <c r="AF72" i="1"/>
  <c r="AG72" i="1"/>
  <c r="AC72" i="1"/>
  <c r="AD72" i="1"/>
  <c r="AA72" i="1"/>
  <c r="AE72" i="1"/>
  <c r="X72" i="1"/>
  <c r="AB72" i="1"/>
  <c r="X125" i="1"/>
  <c r="AF125" i="1"/>
  <c r="AG125" i="1"/>
  <c r="AE125" i="1"/>
  <c r="AB125" i="1"/>
  <c r="AA125" i="1"/>
  <c r="AC125" i="1"/>
  <c r="AD125" i="1"/>
  <c r="AE119" i="1"/>
  <c r="AD119" i="1"/>
  <c r="X144" i="1"/>
  <c r="AG144" i="1"/>
  <c r="AA144" i="1"/>
  <c r="AE144" i="1"/>
  <c r="AD144" i="1"/>
  <c r="AB144" i="1"/>
  <c r="AF144" i="1"/>
  <c r="AC144" i="1"/>
  <c r="AA211" i="1"/>
  <c r="AG211" i="1"/>
  <c r="X211" i="1"/>
  <c r="AF211" i="1"/>
  <c r="AB211" i="1"/>
  <c r="AD211" i="1"/>
  <c r="AC211" i="1"/>
  <c r="AE211" i="1"/>
  <c r="AB158" i="1"/>
  <c r="AD158" i="1"/>
  <c r="AE158" i="1"/>
  <c r="AC158" i="1"/>
  <c r="AG158" i="1"/>
  <c r="AF158" i="1"/>
  <c r="AA158" i="1"/>
  <c r="X158" i="1"/>
  <c r="AF15" i="1"/>
  <c r="AD15" i="1"/>
  <c r="AE15" i="1"/>
  <c r="AC15" i="1"/>
  <c r="X15" i="1"/>
  <c r="AG15" i="1"/>
  <c r="AA15" i="1"/>
  <c r="AB15" i="1"/>
  <c r="X134" i="1"/>
  <c r="AD134" i="1"/>
  <c r="AE134" i="1"/>
  <c r="AC134" i="1"/>
  <c r="AB134" i="1"/>
  <c r="AG134" i="1"/>
  <c r="AF134" i="1"/>
  <c r="AA134" i="1"/>
  <c r="AD161" i="1"/>
  <c r="AE161" i="1"/>
  <c r="AC161" i="1"/>
  <c r="AF161" i="1"/>
  <c r="AG161" i="1"/>
  <c r="X161" i="1"/>
  <c r="AA161" i="1"/>
  <c r="AB161" i="1"/>
  <c r="AA150" i="1"/>
  <c r="AD150" i="1"/>
  <c r="AG150" i="1"/>
  <c r="AC150" i="1"/>
  <c r="AE150" i="1"/>
  <c r="X150" i="1"/>
  <c r="AB150" i="1"/>
  <c r="AF150" i="1"/>
  <c r="AE118" i="1"/>
  <c r="AA118" i="1"/>
  <c r="AG118" i="1"/>
  <c r="AC118" i="1"/>
  <c r="AD118" i="1"/>
  <c r="X118" i="1"/>
  <c r="AF118" i="1"/>
  <c r="AB118" i="1"/>
  <c r="AC117" i="1"/>
  <c r="AE117" i="1"/>
  <c r="X117" i="1"/>
  <c r="AB117" i="1"/>
  <c r="AD117" i="1"/>
  <c r="AF117" i="1"/>
  <c r="AA117" i="1"/>
  <c r="AG117" i="1"/>
  <c r="AF204" i="1"/>
  <c r="AG204" i="1"/>
  <c r="AD204" i="1"/>
  <c r="AA204" i="1"/>
  <c r="X204" i="1"/>
  <c r="AE204" i="1"/>
  <c r="AC204" i="1"/>
  <c r="AB204" i="1"/>
  <c r="X51" i="1"/>
  <c r="AA51" i="1"/>
  <c r="AF51" i="1"/>
  <c r="AD51" i="1"/>
  <c r="AB51" i="1"/>
  <c r="AG51" i="1"/>
  <c r="AC51" i="1"/>
  <c r="AE51" i="1"/>
  <c r="AD136" i="1"/>
  <c r="AF136" i="1"/>
  <c r="AB136" i="1"/>
  <c r="AC136" i="1"/>
  <c r="AG136" i="1"/>
  <c r="X136" i="1"/>
  <c r="AE136" i="1"/>
  <c r="AA136" i="1"/>
  <c r="AG41" i="1"/>
  <c r="AE41" i="1"/>
  <c r="AC41" i="1"/>
  <c r="AF41" i="1"/>
  <c r="X41" i="1"/>
  <c r="AD41" i="1"/>
  <c r="AA41" i="1"/>
  <c r="AB41" i="1"/>
  <c r="AO185" i="4"/>
  <c r="AF42" i="1"/>
  <c r="X42" i="1"/>
  <c r="AB42" i="1"/>
  <c r="AE42" i="1"/>
  <c r="AA42" i="1"/>
  <c r="AG42" i="1"/>
  <c r="AC42" i="1"/>
  <c r="AD42" i="1"/>
  <c r="AG88" i="1"/>
  <c r="AB88" i="1"/>
  <c r="AA88" i="1"/>
  <c r="AC88" i="1"/>
  <c r="AE88" i="1"/>
  <c r="AD88" i="1"/>
  <c r="AF88" i="1"/>
  <c r="X88" i="1"/>
  <c r="AG203" i="1"/>
  <c r="AB203" i="1"/>
  <c r="AD203" i="1"/>
  <c r="X203" i="1"/>
  <c r="AF203" i="1"/>
  <c r="AE203" i="1"/>
  <c r="AA203" i="1"/>
  <c r="AC203" i="1"/>
  <c r="AE162" i="1"/>
  <c r="AA162" i="1"/>
  <c r="AB162" i="1"/>
  <c r="X162" i="1"/>
  <c r="AG162" i="1"/>
  <c r="AC162" i="1"/>
  <c r="AD162" i="1"/>
  <c r="AF162" i="1"/>
  <c r="I51" i="10"/>
  <c r="AL53" i="4"/>
  <c r="AN53" i="4"/>
  <c r="AO53" i="4"/>
  <c r="AJ53" i="4"/>
  <c r="AM53" i="4"/>
  <c r="AK53" i="4"/>
  <c r="AI53" i="4"/>
  <c r="W140" i="2"/>
  <c r="AB140" i="2"/>
  <c r="Z140" i="2"/>
  <c r="AD140" i="2"/>
  <c r="AC140" i="2"/>
  <c r="AA140" i="2"/>
  <c r="AE140" i="2"/>
  <c r="AF140" i="2"/>
  <c r="AA81" i="1"/>
  <c r="AC81" i="1"/>
  <c r="AF81" i="1"/>
  <c r="AD81" i="1"/>
  <c r="AB81" i="1"/>
  <c r="AG81" i="1"/>
  <c r="AE81" i="1"/>
  <c r="X81" i="1"/>
  <c r="AD74" i="1"/>
  <c r="X74" i="1"/>
  <c r="AE74" i="1"/>
  <c r="AG74" i="1"/>
  <c r="AF74" i="1"/>
  <c r="AC74" i="1"/>
  <c r="AA74" i="1"/>
  <c r="AB74" i="1"/>
  <c r="AG101" i="1"/>
  <c r="AD101" i="1"/>
  <c r="AE101" i="1"/>
  <c r="AA101" i="1"/>
  <c r="AF101" i="1"/>
  <c r="AB101" i="1"/>
  <c r="AC101" i="1"/>
  <c r="X101" i="1"/>
  <c r="AD166" i="1"/>
  <c r="AE166" i="1"/>
  <c r="AC166" i="1"/>
  <c r="X166" i="1"/>
  <c r="AB166" i="1"/>
  <c r="AG166" i="1"/>
  <c r="AA166" i="1"/>
  <c r="AF166" i="1"/>
  <c r="AE35" i="2"/>
  <c r="AB35" i="2"/>
  <c r="AC35" i="2"/>
  <c r="AA35" i="2"/>
  <c r="AD35" i="2"/>
  <c r="Z35" i="2"/>
  <c r="W35" i="2"/>
  <c r="AF35" i="2"/>
  <c r="AD141" i="2"/>
  <c r="AC141" i="2"/>
  <c r="AF141" i="2"/>
  <c r="AA141" i="2"/>
  <c r="W141" i="2"/>
  <c r="AE141" i="2"/>
  <c r="Z141" i="2"/>
  <c r="AB141" i="2"/>
  <c r="AE148" i="1"/>
  <c r="AG148" i="1"/>
  <c r="AA148" i="1"/>
  <c r="X148" i="1"/>
  <c r="AC148" i="1"/>
  <c r="AF148" i="1"/>
  <c r="AD148" i="1"/>
  <c r="AB148" i="1"/>
  <c r="AD189" i="1"/>
  <c r="AE189" i="1"/>
  <c r="AB189" i="1"/>
  <c r="AA189" i="1"/>
  <c r="AF189" i="1"/>
  <c r="X189" i="1"/>
  <c r="AC189" i="1"/>
  <c r="AG189" i="1"/>
  <c r="AF187" i="1"/>
  <c r="AD187" i="1"/>
  <c r="AE187" i="1"/>
  <c r="AB187" i="1"/>
  <c r="AA187" i="1"/>
  <c r="X187" i="1"/>
  <c r="AG187" i="1"/>
  <c r="AC187" i="1"/>
  <c r="AF108" i="1"/>
  <c r="AC108" i="1"/>
  <c r="X108" i="1"/>
  <c r="AD108" i="1"/>
  <c r="AA108" i="1"/>
  <c r="AB108" i="1"/>
  <c r="AE108" i="1"/>
  <c r="AG108" i="1"/>
  <c r="W25" i="2"/>
  <c r="AA25" i="2"/>
  <c r="AD25" i="2"/>
  <c r="AF25" i="2"/>
  <c r="AE25" i="2"/>
  <c r="AB25" i="2"/>
  <c r="AC25" i="2"/>
  <c r="Z25" i="2"/>
  <c r="AF133" i="1"/>
  <c r="AG133" i="1"/>
  <c r="AA133" i="1"/>
  <c r="AC133" i="1"/>
  <c r="AD133" i="1"/>
  <c r="X133" i="1"/>
  <c r="AB133" i="1"/>
  <c r="AE133" i="1"/>
  <c r="X184" i="1"/>
  <c r="AC184" i="1"/>
  <c r="AF184" i="1"/>
  <c r="AB184" i="1"/>
  <c r="AE184" i="1"/>
  <c r="AG184" i="1"/>
  <c r="AA184" i="1"/>
  <c r="AD184" i="1"/>
  <c r="AE71" i="1"/>
  <c r="AB71" i="1"/>
  <c r="AD71" i="1"/>
  <c r="AC71" i="1"/>
  <c r="AF71" i="1"/>
  <c r="AA71" i="1"/>
  <c r="AG71" i="1"/>
  <c r="X71" i="1"/>
  <c r="AA149" i="1"/>
  <c r="AD149" i="1"/>
  <c r="AE149" i="1"/>
  <c r="AF149" i="1"/>
  <c r="AG149" i="1"/>
  <c r="AC149" i="1"/>
  <c r="AB149" i="1"/>
  <c r="X149" i="1"/>
  <c r="AC172" i="1"/>
  <c r="AF172" i="1"/>
  <c r="AG172" i="1"/>
  <c r="AB172" i="1"/>
  <c r="X172" i="1"/>
  <c r="AD172" i="1"/>
  <c r="AA172" i="1"/>
  <c r="AE172" i="1"/>
  <c r="AB180" i="1"/>
  <c r="X180" i="1"/>
  <c r="AG180" i="1"/>
  <c r="AF180" i="1"/>
  <c r="AD180" i="1"/>
  <c r="AC180" i="1"/>
  <c r="AA180" i="1"/>
  <c r="AE180" i="1"/>
  <c r="AA106" i="1"/>
  <c r="X106" i="1"/>
  <c r="AF106" i="1"/>
  <c r="AC106" i="1"/>
  <c r="AG106" i="1"/>
  <c r="AE106" i="1"/>
  <c r="AD106" i="1"/>
  <c r="AB106" i="1"/>
  <c r="AA132" i="1"/>
  <c r="AD132" i="1"/>
  <c r="AF132" i="1"/>
  <c r="AG132" i="1"/>
  <c r="AE132" i="1"/>
  <c r="X132" i="1"/>
  <c r="AB132" i="1"/>
  <c r="AC132" i="1"/>
  <c r="AC168" i="1"/>
  <c r="AB168" i="1"/>
  <c r="AE168" i="1"/>
  <c r="AG168" i="1"/>
  <c r="AA168" i="1"/>
  <c r="X168" i="1"/>
  <c r="AD168" i="1"/>
  <c r="AF168" i="1"/>
  <c r="AA182" i="1"/>
  <c r="AE182" i="1"/>
  <c r="AB182" i="1"/>
  <c r="AF182" i="1"/>
  <c r="AC182" i="1"/>
  <c r="X182" i="1"/>
  <c r="AD182" i="1"/>
  <c r="AG182" i="1"/>
  <c r="AF182" i="2"/>
  <c r="W182" i="2"/>
  <c r="AE182" i="2"/>
  <c r="Z182" i="2"/>
  <c r="AA182" i="2"/>
  <c r="AC182" i="2"/>
  <c r="AB182" i="2"/>
  <c r="AD182" i="2"/>
  <c r="W172" i="2"/>
  <c r="Z172" i="2"/>
  <c r="AE172" i="2"/>
  <c r="AF172" i="2"/>
  <c r="AC172" i="2"/>
  <c r="AA172" i="2"/>
  <c r="AD172" i="2"/>
  <c r="AB172" i="2"/>
  <c r="AE138" i="1"/>
  <c r="AC138" i="1"/>
  <c r="AG138" i="1"/>
  <c r="AD138" i="1"/>
  <c r="AF138" i="1"/>
  <c r="X138" i="1"/>
  <c r="AB138" i="1"/>
  <c r="AA138" i="1"/>
  <c r="AE178" i="1"/>
  <c r="AF178" i="1"/>
  <c r="AA178" i="1"/>
  <c r="AB178" i="1"/>
  <c r="X178" i="1"/>
  <c r="AD178" i="1"/>
  <c r="AG178" i="1"/>
  <c r="AC178" i="1"/>
  <c r="AE54" i="2"/>
  <c r="AD54" i="2"/>
  <c r="AC54" i="2"/>
  <c r="AB54" i="2"/>
  <c r="Z54" i="2"/>
  <c r="AA54" i="2"/>
  <c r="W54" i="2"/>
  <c r="AF54" i="2"/>
  <c r="AF57" i="2"/>
  <c r="AC57" i="2"/>
  <c r="AE57" i="2"/>
  <c r="W57" i="2"/>
  <c r="AB57" i="2"/>
  <c r="AD57" i="2"/>
  <c r="Z57" i="2"/>
  <c r="AA57" i="2"/>
  <c r="AF121" i="2"/>
  <c r="AA121" i="2"/>
  <c r="AB121" i="2"/>
  <c r="AC121" i="2"/>
  <c r="Z121" i="2"/>
  <c r="AE121" i="2"/>
  <c r="AD121" i="2"/>
  <c r="W121" i="2"/>
  <c r="AF121" i="1"/>
  <c r="AC121" i="1"/>
  <c r="AE121" i="1"/>
  <c r="AD121" i="1"/>
  <c r="AB121" i="1"/>
  <c r="AG121" i="1"/>
  <c r="AA121" i="1"/>
  <c r="X121" i="1"/>
  <c r="AG122" i="1"/>
  <c r="AC122" i="1"/>
  <c r="AD122" i="1"/>
  <c r="AE122" i="1"/>
  <c r="AA122" i="1"/>
  <c r="X122" i="1"/>
  <c r="AB122" i="1"/>
  <c r="AF122" i="1"/>
  <c r="AB109" i="1"/>
  <c r="AE109" i="1"/>
  <c r="AF109" i="1"/>
  <c r="AA109" i="1"/>
  <c r="AC109" i="1"/>
  <c r="AG109" i="1"/>
  <c r="AD109" i="1"/>
  <c r="X109" i="1"/>
  <c r="AA53" i="1"/>
  <c r="AG53" i="1"/>
  <c r="AF53" i="1"/>
  <c r="AD53" i="1"/>
  <c r="AB53" i="1"/>
  <c r="X53" i="1"/>
  <c r="AC53" i="1"/>
  <c r="AE53" i="1"/>
  <c r="X126" i="1"/>
  <c r="AB126" i="1"/>
  <c r="AG126" i="1"/>
  <c r="AF126" i="1"/>
  <c r="AD126" i="1"/>
  <c r="AC126" i="1"/>
  <c r="AE126" i="1"/>
  <c r="AA126" i="1"/>
  <c r="AB138" i="2"/>
  <c r="AD138" i="2"/>
  <c r="AF138" i="2"/>
  <c r="AA138" i="2"/>
  <c r="AC138" i="2"/>
  <c r="W138" i="2"/>
  <c r="Z138" i="2"/>
  <c r="AE138" i="2"/>
  <c r="AC90" i="1"/>
  <c r="AD90" i="1"/>
  <c r="AG90" i="1"/>
  <c r="AF90" i="1"/>
  <c r="AA90" i="1"/>
  <c r="AB90" i="1"/>
  <c r="AE90" i="1"/>
  <c r="X90" i="1"/>
  <c r="AC163" i="1"/>
  <c r="AE163" i="1"/>
  <c r="AD163" i="1"/>
  <c r="AB163" i="1"/>
  <c r="AG163" i="1"/>
  <c r="AA163" i="1"/>
  <c r="AF163" i="1"/>
  <c r="X163" i="1"/>
  <c r="AC30" i="2"/>
  <c r="AE30" i="2"/>
  <c r="AD30" i="2"/>
  <c r="AF30" i="2"/>
  <c r="Z30" i="2"/>
  <c r="AB30" i="2"/>
  <c r="AA30" i="2"/>
  <c r="W30" i="2"/>
  <c r="AL183" i="4"/>
  <c r="AB76" i="1"/>
  <c r="AF76" i="1"/>
  <c r="X76" i="1"/>
  <c r="AG76" i="1"/>
  <c r="AE76" i="1"/>
  <c r="AA76" i="1"/>
  <c r="AC76" i="1"/>
  <c r="AD76" i="1"/>
  <c r="AK159" i="4"/>
  <c r="AJ159" i="4"/>
  <c r="AN159" i="4"/>
  <c r="I157" i="10"/>
  <c r="AM159" i="4"/>
  <c r="AO159" i="4"/>
  <c r="AI159" i="4"/>
  <c r="AL159" i="4"/>
  <c r="AB62" i="1"/>
  <c r="AE62" i="1"/>
  <c r="X62" i="1"/>
  <c r="AG62" i="1"/>
  <c r="AC62" i="1"/>
  <c r="AA62" i="1"/>
  <c r="AD62" i="1"/>
  <c r="AF62" i="1"/>
  <c r="AC112" i="1"/>
  <c r="AA112" i="1"/>
  <c r="X112" i="1"/>
  <c r="AB112" i="1"/>
  <c r="AE112" i="1"/>
  <c r="AF112" i="1"/>
  <c r="AD112" i="1"/>
  <c r="AG112" i="1"/>
  <c r="X120" i="1"/>
  <c r="AG120" i="1"/>
  <c r="AE120" i="1"/>
  <c r="AF120" i="1"/>
  <c r="AB120" i="1"/>
  <c r="AA120" i="1"/>
  <c r="AD120" i="1"/>
  <c r="AC120" i="1"/>
  <c r="C12" i="10"/>
  <c r="C15" i="9"/>
  <c r="C16" i="1"/>
  <c r="B15" i="1"/>
  <c r="C15" i="3"/>
  <c r="C15" i="2"/>
  <c r="C14" i="4"/>
  <c r="C15" i="13"/>
  <c r="AD67" i="1"/>
  <c r="AG67" i="1"/>
  <c r="X67" i="1"/>
  <c r="AC67" i="1"/>
  <c r="AB67" i="1"/>
  <c r="AE67" i="1"/>
  <c r="AF67" i="1"/>
  <c r="AA67" i="1"/>
  <c r="AB179" i="1"/>
  <c r="AA179" i="1"/>
  <c r="AC179" i="1"/>
  <c r="AD179" i="1"/>
  <c r="AF179" i="1"/>
  <c r="X179" i="1"/>
  <c r="AG179" i="1"/>
  <c r="AE179" i="1"/>
  <c r="AJ36" i="4"/>
  <c r="AI36" i="4"/>
  <c r="AL144" i="4"/>
  <c r="AM144" i="4"/>
  <c r="AK28" i="4"/>
  <c r="AM28" i="4"/>
  <c r="AL187" i="4"/>
  <c r="AF41" i="3"/>
  <c r="Y41" i="3"/>
  <c r="AE41" i="3"/>
  <c r="AG41" i="3"/>
  <c r="AB41" i="3"/>
  <c r="AD41" i="3"/>
  <c r="AC41" i="3"/>
  <c r="AH41" i="3"/>
  <c r="AO20" i="4"/>
  <c r="AC173" i="1"/>
  <c r="AE173" i="1"/>
  <c r="AA173" i="1"/>
  <c r="AD173" i="1"/>
  <c r="AF173" i="1"/>
  <c r="X173" i="1"/>
  <c r="AG173" i="1"/>
  <c r="AB173" i="1"/>
  <c r="AF145" i="2"/>
  <c r="AD145" i="2"/>
  <c r="W145" i="2"/>
  <c r="AC145" i="2"/>
  <c r="AE145" i="2"/>
  <c r="Z145" i="2"/>
  <c r="AA145" i="2"/>
  <c r="AB145" i="2"/>
  <c r="AB177" i="1"/>
  <c r="AF177" i="1"/>
  <c r="AE177" i="1"/>
  <c r="AD177" i="1"/>
  <c r="AA177" i="1"/>
  <c r="AG177" i="1"/>
  <c r="X177" i="1"/>
  <c r="AC177" i="1"/>
  <c r="AA113" i="1"/>
  <c r="AD113" i="1"/>
  <c r="AC113" i="1"/>
  <c r="AG113" i="1"/>
  <c r="X113" i="1"/>
  <c r="AE113" i="1"/>
  <c r="AF113" i="1"/>
  <c r="AB113" i="1"/>
  <c r="Z128" i="2"/>
  <c r="AF128" i="2"/>
  <c r="AE128" i="2"/>
  <c r="AB128" i="2"/>
  <c r="AD128" i="2"/>
  <c r="AA128" i="2"/>
  <c r="W128" i="2"/>
  <c r="AC128" i="2"/>
  <c r="AD43" i="2"/>
  <c r="AB43" i="2"/>
  <c r="AA43" i="2"/>
  <c r="AF43" i="2"/>
  <c r="AE43" i="2"/>
  <c r="AC43" i="2"/>
  <c r="W43" i="2"/>
  <c r="Z43" i="2"/>
  <c r="AF59" i="1"/>
  <c r="AB59" i="1"/>
  <c r="AG59" i="1"/>
  <c r="X59" i="1"/>
  <c r="AC59" i="1"/>
  <c r="AE59" i="1"/>
  <c r="AA59" i="1"/>
  <c r="AD59" i="1"/>
  <c r="X140" i="1"/>
  <c r="AD140" i="1"/>
  <c r="AE140" i="1"/>
  <c r="AF140" i="1"/>
  <c r="AB140" i="1"/>
  <c r="AA140" i="1"/>
  <c r="AG140" i="1"/>
  <c r="AC140" i="1"/>
  <c r="AK20" i="4"/>
  <c r="X82" i="1"/>
  <c r="AD82" i="1"/>
  <c r="AF82" i="1"/>
  <c r="AG82" i="1"/>
  <c r="AC82" i="1"/>
  <c r="AB82" i="1"/>
  <c r="AA82" i="1"/>
  <c r="AE82" i="1"/>
  <c r="AA192" i="2"/>
  <c r="AE46" i="1"/>
  <c r="X46" i="1"/>
  <c r="AD46" i="1"/>
  <c r="AB46" i="1"/>
  <c r="AG46" i="1"/>
  <c r="AC46" i="1"/>
  <c r="AA46" i="1"/>
  <c r="AF46" i="1"/>
  <c r="AC153" i="1"/>
  <c r="AE153" i="1"/>
  <c r="AG153" i="1"/>
  <c r="AD153" i="1"/>
  <c r="AB153" i="1"/>
  <c r="AF153" i="1"/>
  <c r="X153" i="1"/>
  <c r="AA153" i="1"/>
  <c r="X188" i="1"/>
  <c r="AA188" i="1"/>
  <c r="AC188" i="1"/>
  <c r="AD188" i="1"/>
  <c r="AB188" i="1"/>
  <c r="AE188" i="1"/>
  <c r="AG188" i="1"/>
  <c r="AF188" i="1"/>
  <c r="AF139" i="2"/>
  <c r="W139" i="2"/>
  <c r="AC139" i="2"/>
  <c r="Z139" i="2"/>
  <c r="AA139" i="2"/>
  <c r="AD139" i="2"/>
  <c r="AB139" i="2"/>
  <c r="AE139" i="2"/>
  <c r="Z125" i="2"/>
  <c r="AB125" i="2"/>
  <c r="AF125" i="2"/>
  <c r="AC125" i="2"/>
  <c r="AD125" i="2"/>
  <c r="AA125" i="2"/>
  <c r="W125" i="2"/>
  <c r="AE125" i="2"/>
  <c r="AB157" i="1"/>
  <c r="X157" i="1"/>
  <c r="AC157" i="1"/>
  <c r="AF157" i="1"/>
  <c r="AD157" i="1"/>
  <c r="AA157" i="1"/>
  <c r="AE157" i="1"/>
  <c r="AG157" i="1"/>
  <c r="AE208" i="1"/>
  <c r="AC208" i="1"/>
  <c r="AF208" i="1"/>
  <c r="X208" i="1"/>
  <c r="AB208" i="1"/>
  <c r="AA208" i="1"/>
  <c r="AG208" i="1"/>
  <c r="AD208" i="1"/>
  <c r="U213" i="3"/>
  <c r="AE152" i="1"/>
  <c r="AC152" i="1"/>
  <c r="AD152" i="1"/>
  <c r="AG152" i="1"/>
  <c r="AA152" i="1"/>
  <c r="AF152" i="1"/>
  <c r="AB152" i="1"/>
  <c r="X152" i="1"/>
  <c r="Z82" i="2"/>
  <c r="AA82" i="2"/>
  <c r="W82" i="2"/>
  <c r="AF82" i="2"/>
  <c r="AC82" i="2"/>
  <c r="AB82" i="2"/>
  <c r="AD82" i="2"/>
  <c r="AE82" i="2"/>
  <c r="AA173" i="2"/>
  <c r="AE173" i="2"/>
  <c r="AF173" i="2"/>
  <c r="W173" i="2"/>
  <c r="Z173" i="2"/>
  <c r="AD173" i="2"/>
  <c r="AB173" i="2"/>
  <c r="AC173" i="2"/>
  <c r="AC96" i="1"/>
  <c r="X96" i="1"/>
  <c r="AE96" i="1"/>
  <c r="AF96" i="1"/>
  <c r="AG96" i="1"/>
  <c r="AD96" i="1"/>
  <c r="AB96" i="1"/>
  <c r="AA96" i="1"/>
  <c r="AM20" i="4"/>
  <c r="AL20" i="4"/>
  <c r="AC146" i="1"/>
  <c r="AE146" i="1"/>
  <c r="AF146" i="1"/>
  <c r="X146" i="1"/>
  <c r="AD146" i="1"/>
  <c r="AG146" i="1"/>
  <c r="AA146" i="1"/>
  <c r="AB146" i="1"/>
  <c r="AA104" i="1"/>
  <c r="AB104" i="1"/>
  <c r="X104" i="1"/>
  <c r="AE104" i="1"/>
  <c r="AD104" i="1"/>
  <c r="AG104" i="1"/>
  <c r="AC104" i="1"/>
  <c r="AF104" i="1"/>
  <c r="AC112" i="2"/>
  <c r="AB112" i="2"/>
  <c r="AF112" i="2"/>
  <c r="W112" i="2"/>
  <c r="Z112" i="2"/>
  <c r="AE112" i="2"/>
  <c r="AA112" i="2"/>
  <c r="AD112" i="2"/>
  <c r="AF37" i="1"/>
  <c r="X37" i="1"/>
  <c r="AC37" i="1"/>
  <c r="AB37" i="1"/>
  <c r="AD37" i="1"/>
  <c r="AG37" i="1"/>
  <c r="AA37" i="1"/>
  <c r="AE37" i="1"/>
  <c r="AA59" i="2"/>
  <c r="AC59" i="2"/>
  <c r="AE59" i="2"/>
  <c r="AB59" i="2"/>
  <c r="AD59" i="2"/>
  <c r="Z59" i="2"/>
  <c r="W59" i="2"/>
  <c r="AF59" i="2"/>
  <c r="AE160" i="2"/>
  <c r="AD160" i="2"/>
  <c r="AF160" i="2"/>
  <c r="W160" i="2"/>
  <c r="AA160" i="2"/>
  <c r="Z160" i="2"/>
  <c r="AB160" i="2"/>
  <c r="AC160" i="2"/>
  <c r="AF13" i="3"/>
  <c r="AH13" i="3"/>
  <c r="AD13" i="3"/>
  <c r="AC13" i="3"/>
  <c r="AE13" i="3"/>
  <c r="Y13" i="3"/>
  <c r="AB13" i="3"/>
  <c r="AG13" i="3"/>
  <c r="X213" i="3"/>
  <c r="AB80" i="2"/>
  <c r="Z80" i="2"/>
  <c r="AG174" i="1"/>
  <c r="AC174" i="1"/>
  <c r="AD174" i="1"/>
  <c r="X174" i="1"/>
  <c r="AE174" i="1"/>
  <c r="AB174" i="1"/>
  <c r="AF174" i="1"/>
  <c r="AA174" i="1"/>
  <c r="AB107" i="2"/>
  <c r="AD107" i="2"/>
  <c r="AE107" i="2"/>
  <c r="W107" i="2"/>
  <c r="AC107" i="2"/>
  <c r="AF107" i="2"/>
  <c r="Z107" i="2"/>
  <c r="AA107" i="2"/>
  <c r="AF192" i="1"/>
  <c r="AA192" i="1"/>
  <c r="AG192" i="1"/>
  <c r="AB192" i="1"/>
  <c r="X192" i="1"/>
  <c r="AE192" i="1"/>
  <c r="AC192" i="1"/>
  <c r="AD192" i="1"/>
  <c r="AB48" i="2"/>
  <c r="AE48" i="2"/>
  <c r="AA48" i="2"/>
  <c r="AC48" i="2"/>
  <c r="AD48" i="2"/>
  <c r="W48" i="2"/>
  <c r="Z48" i="2"/>
  <c r="AF48" i="2"/>
  <c r="I18" i="10"/>
  <c r="AC19" i="4"/>
  <c r="AD19" i="4" s="1"/>
  <c r="V20" i="2"/>
  <c r="W27" i="2"/>
  <c r="AB27" i="2"/>
  <c r="AD27" i="2"/>
  <c r="AE27" i="2"/>
  <c r="AA27" i="2"/>
  <c r="Z27" i="2"/>
  <c r="AC27" i="2"/>
  <c r="AF27" i="2"/>
  <c r="I101" i="10"/>
  <c r="AL103" i="4"/>
  <c r="AO103" i="4"/>
  <c r="AJ103" i="4"/>
  <c r="AK103" i="4"/>
  <c r="AN103" i="4"/>
  <c r="AM103" i="4"/>
  <c r="AI103" i="4"/>
  <c r="AC193" i="1"/>
  <c r="AG193" i="1"/>
  <c r="AF193" i="1"/>
  <c r="AB193" i="1"/>
  <c r="X193" i="1"/>
  <c r="AD193" i="1"/>
  <c r="AA193" i="1"/>
  <c r="AE193" i="1"/>
  <c r="AF87" i="1"/>
  <c r="AA87" i="1"/>
  <c r="X87" i="1"/>
  <c r="AC87" i="1"/>
  <c r="AD87" i="1"/>
  <c r="AB87" i="1"/>
  <c r="AG87" i="1"/>
  <c r="AE87" i="1"/>
  <c r="AF203" i="2"/>
  <c r="AD203" i="2"/>
  <c r="AE203" i="2"/>
  <c r="W203" i="2"/>
  <c r="AB203" i="2"/>
  <c r="AA203" i="2"/>
  <c r="AC203" i="2"/>
  <c r="Z203" i="2"/>
  <c r="W171" i="2"/>
  <c r="AA171" i="2"/>
  <c r="Z171" i="2"/>
  <c r="AD171" i="2"/>
  <c r="AB171" i="2"/>
  <c r="AE171" i="2"/>
  <c r="AF171" i="2"/>
  <c r="AC171" i="2"/>
  <c r="AC105" i="1"/>
  <c r="AE105" i="1"/>
  <c r="AD105" i="1"/>
  <c r="AA105" i="1"/>
  <c r="AF105" i="1"/>
  <c r="AB105" i="1"/>
  <c r="X105" i="1"/>
  <c r="AG105" i="1"/>
  <c r="AC210" i="3"/>
  <c r="AH210" i="3"/>
  <c r="AB210" i="3"/>
  <c r="AG210" i="3"/>
  <c r="Y210" i="3"/>
  <c r="AF210" i="3"/>
  <c r="AD210" i="3"/>
  <c r="AE210" i="3"/>
  <c r="AG142" i="1"/>
  <c r="AE142" i="1"/>
  <c r="AA142" i="1"/>
  <c r="AC142" i="1"/>
  <c r="AB142" i="1"/>
  <c r="AF142" i="1"/>
  <c r="X142" i="1"/>
  <c r="AD142" i="1"/>
  <c r="AN20" i="4"/>
  <c r="AA191" i="1"/>
  <c r="AF191" i="1"/>
  <c r="X191" i="1"/>
  <c r="AG191" i="1"/>
  <c r="AC191" i="1"/>
  <c r="AE191" i="1"/>
  <c r="AB191" i="1"/>
  <c r="AD191" i="1"/>
  <c r="AA100" i="1"/>
  <c r="AB100" i="1"/>
  <c r="X100" i="1"/>
  <c r="AE100" i="1"/>
  <c r="AD100" i="1"/>
  <c r="AC100" i="1"/>
  <c r="AF100" i="1"/>
  <c r="AG100" i="1"/>
  <c r="AA75" i="2"/>
  <c r="AC75" i="2"/>
  <c r="AB75" i="2"/>
  <c r="AD75" i="2"/>
  <c r="AE75" i="2"/>
  <c r="AF75" i="2"/>
  <c r="Z75" i="2"/>
  <c r="W75" i="2"/>
  <c r="AE48" i="1"/>
  <c r="AC48" i="1"/>
  <c r="AD48" i="1"/>
  <c r="AA48" i="1"/>
  <c r="X48" i="1"/>
  <c r="AG48" i="1"/>
  <c r="AB48" i="1"/>
  <c r="AF48" i="1"/>
  <c r="AB137" i="1"/>
  <c r="AE137" i="1"/>
  <c r="AG137" i="1"/>
  <c r="AC137" i="1"/>
  <c r="AF137" i="1"/>
  <c r="X137" i="1"/>
  <c r="AA137" i="1"/>
  <c r="AD137" i="1"/>
  <c r="AA14" i="1"/>
  <c r="AF14" i="1"/>
  <c r="X14" i="1"/>
  <c r="AG14" i="1"/>
  <c r="AE14" i="1"/>
  <c r="AD14" i="1"/>
  <c r="AC14" i="1"/>
  <c r="AB14" i="1"/>
  <c r="AD91" i="1"/>
  <c r="X91" i="1"/>
  <c r="AA91" i="1"/>
  <c r="AF91" i="1"/>
  <c r="AG91" i="1"/>
  <c r="AB91" i="1"/>
  <c r="AE91" i="1"/>
  <c r="AC91" i="1"/>
  <c r="AD93" i="1"/>
  <c r="AE93" i="1"/>
  <c r="AG93" i="1"/>
  <c r="AC93" i="1"/>
  <c r="AA93" i="1"/>
  <c r="X93" i="1"/>
  <c r="AB93" i="1"/>
  <c r="AF93" i="1"/>
  <c r="Z64" i="2"/>
  <c r="AA64" i="2"/>
  <c r="W64" i="2"/>
  <c r="AE64" i="2"/>
  <c r="AC64" i="2"/>
  <c r="AB64" i="2"/>
  <c r="AF64" i="2"/>
  <c r="AD64" i="2"/>
  <c r="Z176" i="2"/>
  <c r="AF176" i="2"/>
  <c r="W176" i="2"/>
  <c r="AD176" i="2"/>
  <c r="AB176" i="2"/>
  <c r="AA176" i="2"/>
  <c r="AC176" i="2"/>
  <c r="AE176" i="2"/>
  <c r="AD96" i="2"/>
  <c r="Z96" i="2"/>
  <c r="AE96" i="2"/>
  <c r="W96" i="2"/>
  <c r="AF96" i="2"/>
  <c r="AC96" i="2"/>
  <c r="AB96" i="2"/>
  <c r="AA96" i="2"/>
  <c r="W61" i="2"/>
  <c r="AF61" i="2"/>
  <c r="AE61" i="2"/>
  <c r="AA61" i="2"/>
  <c r="AC61" i="2"/>
  <c r="AD61" i="2"/>
  <c r="AB61" i="2"/>
  <c r="Z61" i="2"/>
  <c r="AD115" i="1"/>
  <c r="AC115" i="1"/>
  <c r="AE115" i="1"/>
  <c r="AA115" i="1"/>
  <c r="X115" i="1"/>
  <c r="AG115" i="1"/>
  <c r="AB115" i="1"/>
  <c r="AF115" i="1"/>
  <c r="Y169" i="3"/>
  <c r="AF169" i="3"/>
  <c r="AG169" i="3"/>
  <c r="AC169" i="3"/>
  <c r="AH169" i="3"/>
  <c r="AB169" i="3"/>
  <c r="AD169" i="3"/>
  <c r="AE169" i="3"/>
  <c r="AC29" i="1"/>
  <c r="AD29" i="1"/>
  <c r="AF29" i="1"/>
  <c r="AB29" i="1"/>
  <c r="AE29" i="1"/>
  <c r="X29" i="1"/>
  <c r="AA29" i="1"/>
  <c r="AG29" i="1"/>
  <c r="AG20" i="3"/>
  <c r="AD20" i="3"/>
  <c r="AF20" i="3"/>
  <c r="AE20" i="3"/>
  <c r="AC20" i="3"/>
  <c r="Y20" i="3"/>
  <c r="AB20" i="3"/>
  <c r="AH20" i="3"/>
  <c r="AD32" i="2"/>
  <c r="AE32" i="2"/>
  <c r="AF32" i="2"/>
  <c r="W32" i="2"/>
  <c r="AB32" i="2"/>
  <c r="AC32" i="2"/>
  <c r="AA32" i="2"/>
  <c r="Z32" i="2"/>
  <c r="AD151" i="1"/>
  <c r="AB151" i="1"/>
  <c r="AC151" i="1"/>
  <c r="AG151" i="1"/>
  <c r="X151" i="1"/>
  <c r="AF151" i="1"/>
  <c r="AE151" i="1"/>
  <c r="AA151" i="1"/>
  <c r="AF148" i="3"/>
  <c r="AD148" i="3"/>
  <c r="AG148" i="3"/>
  <c r="AE148" i="3"/>
  <c r="AC148" i="3"/>
  <c r="AB148" i="3"/>
  <c r="Y148" i="3"/>
  <c r="AH148" i="3"/>
  <c r="AI189" i="4"/>
  <c r="I187" i="10"/>
  <c r="AL189" i="4"/>
  <c r="AJ189" i="4"/>
  <c r="AO189" i="4"/>
  <c r="AK189" i="4"/>
  <c r="AN189" i="4"/>
  <c r="AM189" i="4"/>
  <c r="W91" i="2"/>
  <c r="AF91" i="2"/>
  <c r="Z91" i="2"/>
  <c r="AA91" i="2"/>
  <c r="AE91" i="2"/>
  <c r="AD91" i="2"/>
  <c r="AB91" i="2"/>
  <c r="AC91" i="2"/>
  <c r="AC131" i="1"/>
  <c r="AB131" i="1"/>
  <c r="AD131" i="1"/>
  <c r="AA131" i="1"/>
  <c r="AG131" i="1"/>
  <c r="AE131" i="1"/>
  <c r="AF131" i="1"/>
  <c r="X131" i="1"/>
  <c r="AE84" i="3"/>
  <c r="AD84" i="3"/>
  <c r="AB84" i="3"/>
  <c r="Y84" i="3"/>
  <c r="AC84" i="3"/>
  <c r="AG84" i="3"/>
  <c r="AH84" i="3"/>
  <c r="AF84" i="3"/>
  <c r="AB94" i="1"/>
  <c r="AF94" i="1"/>
  <c r="AD94" i="1"/>
  <c r="AC94" i="1"/>
  <c r="AG94" i="1"/>
  <c r="X94" i="1"/>
  <c r="AA94" i="1"/>
  <c r="AE94" i="1"/>
  <c r="AH105" i="3"/>
  <c r="AD105" i="3"/>
  <c r="AC105" i="3"/>
  <c r="AE105" i="3"/>
  <c r="AG105" i="3"/>
  <c r="AF105" i="3"/>
  <c r="AB105" i="3"/>
  <c r="Y105" i="3"/>
  <c r="AA127" i="1"/>
  <c r="AB127" i="1"/>
  <c r="AD127" i="1"/>
  <c r="AE127" i="1"/>
  <c r="AF127" i="1"/>
  <c r="AG127" i="1"/>
  <c r="AC127" i="1"/>
  <c r="X127" i="1"/>
  <c r="AC15" i="4"/>
  <c r="AD15" i="4" s="1"/>
  <c r="AA130" i="1"/>
  <c r="AE130" i="1"/>
  <c r="AF130" i="1"/>
  <c r="AD130" i="1"/>
  <c r="AB130" i="1"/>
  <c r="AG130" i="1"/>
  <c r="X130" i="1"/>
  <c r="AC130" i="1"/>
  <c r="S213" i="1"/>
  <c r="AB190" i="1"/>
  <c r="AA190" i="1"/>
  <c r="AE190" i="1"/>
  <c r="AD190" i="1"/>
  <c r="AC190" i="1"/>
  <c r="AF190" i="1"/>
  <c r="X190" i="1"/>
  <c r="AG190" i="1"/>
  <c r="AC89" i="1"/>
  <c r="AB89" i="1"/>
  <c r="AD89" i="1"/>
  <c r="AF89" i="1"/>
  <c r="AA89" i="1"/>
  <c r="AE89" i="1"/>
  <c r="AG89" i="1"/>
  <c r="X89" i="1"/>
  <c r="S70" i="10"/>
  <c r="Y70" i="10"/>
  <c r="W70" i="10"/>
  <c r="U70" i="10"/>
  <c r="T70" i="10"/>
  <c r="V70" i="10"/>
  <c r="X70" i="10"/>
  <c r="AK99" i="4" l="1"/>
  <c r="AN101" i="4"/>
  <c r="AL101" i="4"/>
  <c r="I99" i="10"/>
  <c r="AM125" i="4"/>
  <c r="AJ125" i="4"/>
  <c r="AD70" i="2"/>
  <c r="Z70" i="2"/>
  <c r="I97" i="10"/>
  <c r="AN99" i="4"/>
  <c r="AC137" i="2"/>
  <c r="AE208" i="2"/>
  <c r="W208" i="2"/>
  <c r="Z208" i="2"/>
  <c r="AD144" i="2"/>
  <c r="W144" i="2"/>
  <c r="AA144" i="2"/>
  <c r="Z144" i="2"/>
  <c r="AE144" i="2"/>
  <c r="AB144" i="2"/>
  <c r="AF144" i="2"/>
  <c r="AC144" i="2"/>
  <c r="AL25" i="4"/>
  <c r="AI25" i="4"/>
  <c r="AJ25" i="4"/>
  <c r="AK25" i="4"/>
  <c r="AJ57" i="4"/>
  <c r="AF154" i="2"/>
  <c r="AC154" i="2"/>
  <c r="Z154" i="2"/>
  <c r="AA154" i="2"/>
  <c r="AE154" i="2"/>
  <c r="AB154" i="2"/>
  <c r="AD154" i="2"/>
  <c r="W154" i="2"/>
  <c r="AK188" i="4"/>
  <c r="AL49" i="4"/>
  <c r="W180" i="2"/>
  <c r="AF180" i="2"/>
  <c r="AE180" i="2"/>
  <c r="Z180" i="2"/>
  <c r="AB180" i="2"/>
  <c r="AC180" i="2"/>
  <c r="AA180" i="2"/>
  <c r="AD180" i="2"/>
  <c r="AB156" i="2"/>
  <c r="AC156" i="2"/>
  <c r="AA156" i="2"/>
  <c r="AF156" i="2"/>
  <c r="W156" i="2"/>
  <c r="AD156" i="2"/>
  <c r="Z137" i="2"/>
  <c r="AO35" i="4"/>
  <c r="AM35" i="4"/>
  <c r="AL35" i="4"/>
  <c r="AN192" i="4"/>
  <c r="AI192" i="4"/>
  <c r="AL206" i="4"/>
  <c r="AM206" i="4"/>
  <c r="AI206" i="4"/>
  <c r="AO206" i="4"/>
  <c r="I204" i="10"/>
  <c r="AJ206" i="4"/>
  <c r="AN206" i="4"/>
  <c r="AK206" i="4"/>
  <c r="AO181" i="4"/>
  <c r="AM181" i="4"/>
  <c r="AJ181" i="4"/>
  <c r="W187" i="2"/>
  <c r="AD187" i="2"/>
  <c r="AC187" i="2"/>
  <c r="AL119" i="4"/>
  <c r="I117" i="10"/>
  <c r="AK156" i="4"/>
  <c r="AO156" i="4"/>
  <c r="AM190" i="4"/>
  <c r="AL190" i="4"/>
  <c r="AK17" i="4"/>
  <c r="AM17" i="4"/>
  <c r="I124" i="10"/>
  <c r="AL126" i="4"/>
  <c r="AI93" i="4"/>
  <c r="AM93" i="4"/>
  <c r="AN93" i="4"/>
  <c r="Z103" i="2"/>
  <c r="AE103" i="2"/>
  <c r="AB103" i="2"/>
  <c r="AD103" i="2"/>
  <c r="AF103" i="2"/>
  <c r="W103" i="2"/>
  <c r="AC103" i="2"/>
  <c r="I77" i="10"/>
  <c r="AD26" i="2"/>
  <c r="AC26" i="2"/>
  <c r="AA26" i="2"/>
  <c r="W26" i="2"/>
  <c r="Z26" i="2"/>
  <c r="AE26" i="2"/>
  <c r="AB26" i="2"/>
  <c r="AF26" i="2"/>
  <c r="AN79" i="4"/>
  <c r="AL94" i="4"/>
  <c r="AM99" i="4"/>
  <c r="AK13" i="4"/>
  <c r="I11" i="10"/>
  <c r="U11" i="10" s="1"/>
  <c r="AI13" i="4"/>
  <c r="AM13" i="4"/>
  <c r="AL13" i="4"/>
  <c r="AI81" i="4"/>
  <c r="AN81" i="4"/>
  <c r="AM97" i="4"/>
  <c r="AI97" i="4"/>
  <c r="AI205" i="4"/>
  <c r="AJ205" i="4"/>
  <c r="AN205" i="4"/>
  <c r="Z123" i="2"/>
  <c r="AE123" i="2"/>
  <c r="AC123" i="2"/>
  <c r="AD123" i="2"/>
  <c r="AA123" i="2"/>
  <c r="AF123" i="2"/>
  <c r="W123" i="2"/>
  <c r="AB123" i="2"/>
  <c r="AL170" i="4"/>
  <c r="I168" i="10"/>
  <c r="AK68" i="4"/>
  <c r="AO68" i="4"/>
  <c r="AI106" i="4"/>
  <c r="I104" i="10"/>
  <c r="Z155" i="2"/>
  <c r="AB155" i="2"/>
  <c r="AD155" i="2"/>
  <c r="AA155" i="2"/>
  <c r="W155" i="2"/>
  <c r="AC155" i="2"/>
  <c r="AF155" i="2"/>
  <c r="AE155" i="2"/>
  <c r="AL176" i="4"/>
  <c r="I174" i="10"/>
  <c r="U174" i="10" s="1"/>
  <c r="AO131" i="4"/>
  <c r="AL131" i="4"/>
  <c r="AI131" i="4"/>
  <c r="AN89" i="4"/>
  <c r="AJ89" i="4"/>
  <c r="AO89" i="4"/>
  <c r="AL161" i="4"/>
  <c r="AO161" i="4"/>
  <c r="AI161" i="4"/>
  <c r="AK161" i="4"/>
  <c r="AJ161" i="4"/>
  <c r="AN161" i="4"/>
  <c r="I159" i="10"/>
  <c r="AM161" i="4"/>
  <c r="I128" i="10"/>
  <c r="AM130" i="4"/>
  <c r="AO130" i="4"/>
  <c r="AK130" i="4"/>
  <c r="AL130" i="4"/>
  <c r="AN130" i="4"/>
  <c r="AI130" i="4"/>
  <c r="AJ130" i="4"/>
  <c r="AL167" i="4"/>
  <c r="I165" i="10"/>
  <c r="AN167" i="4"/>
  <c r="AO167" i="4"/>
  <c r="AM167" i="4"/>
  <c r="AK167" i="4"/>
  <c r="AI167" i="4"/>
  <c r="AJ167" i="4"/>
  <c r="AK145" i="4"/>
  <c r="I143" i="10"/>
  <c r="AL168" i="4"/>
  <c r="AJ168" i="4"/>
  <c r="AK168" i="4"/>
  <c r="AM56" i="4"/>
  <c r="I54" i="10"/>
  <c r="AJ56" i="4"/>
  <c r="AI56" i="4"/>
  <c r="AL56" i="4"/>
  <c r="AO112" i="4"/>
  <c r="AN112" i="4"/>
  <c r="AI112" i="4"/>
  <c r="AL70" i="4"/>
  <c r="AM70" i="4"/>
  <c r="AN151" i="4"/>
  <c r="AK151" i="4"/>
  <c r="AK114" i="4"/>
  <c r="AJ114" i="4"/>
  <c r="AL114" i="4"/>
  <c r="I112" i="10"/>
  <c r="AO114" i="4"/>
  <c r="AI114" i="4"/>
  <c r="AN114" i="4"/>
  <c r="AM114" i="4"/>
  <c r="AC80" i="2"/>
  <c r="AB208" i="2"/>
  <c r="W80" i="2"/>
  <c r="AK59" i="4"/>
  <c r="AK79" i="4"/>
  <c r="AO79" i="4"/>
  <c r="AD80" i="2"/>
  <c r="AM52" i="4"/>
  <c r="AM79" i="4"/>
  <c r="AM188" i="4"/>
  <c r="AI79" i="4"/>
  <c r="N37" i="10"/>
  <c r="AO121" i="4"/>
  <c r="AF208" i="2"/>
  <c r="AL65" i="4"/>
  <c r="AA208" i="2"/>
  <c r="AF80" i="2"/>
  <c r="AO120" i="4"/>
  <c r="AO94" i="4"/>
  <c r="AD208" i="2"/>
  <c r="AE80" i="2"/>
  <c r="I182" i="10"/>
  <c r="AL184" i="4"/>
  <c r="AC208" i="2"/>
  <c r="AO188" i="4"/>
  <c r="I188" i="10"/>
  <c r="X188" i="10" s="1"/>
  <c r="AK190" i="4"/>
  <c r="AM112" i="4"/>
  <c r="AM40" i="4"/>
  <c r="AJ93" i="4"/>
  <c r="AL93" i="4"/>
  <c r="I166" i="10"/>
  <c r="AO168" i="4"/>
  <c r="AO190" i="4"/>
  <c r="AK89" i="4"/>
  <c r="AI89" i="4"/>
  <c r="I129" i="10"/>
  <c r="V129" i="10" s="1"/>
  <c r="AJ131" i="4"/>
  <c r="AL153" i="4"/>
  <c r="AL205" i="4"/>
  <c r="I136" i="10"/>
  <c r="S136" i="10" s="1"/>
  <c r="AM205" i="4"/>
  <c r="AK153" i="4"/>
  <c r="AJ86" i="4"/>
  <c r="AJ97" i="4"/>
  <c r="AK181" i="4"/>
  <c r="AN97" i="4"/>
  <c r="AK112" i="4"/>
  <c r="AJ35" i="4"/>
  <c r="AK35" i="4"/>
  <c r="AN181" i="4"/>
  <c r="AJ190" i="4"/>
  <c r="AL112" i="4"/>
  <c r="AK93" i="4"/>
  <c r="AO93" i="4"/>
  <c r="AI168" i="4"/>
  <c r="AN168" i="4"/>
  <c r="AI190" i="4"/>
  <c r="AM89" i="4"/>
  <c r="I87" i="10"/>
  <c r="U87" i="10" s="1"/>
  <c r="AM131" i="4"/>
  <c r="AK131" i="4"/>
  <c r="AL50" i="4"/>
  <c r="AL18" i="4"/>
  <c r="AK205" i="4"/>
  <c r="AN138" i="4"/>
  <c r="AO205" i="4"/>
  <c r="AI138" i="4"/>
  <c r="AI18" i="4"/>
  <c r="AK97" i="4"/>
  <c r="AJ138" i="4"/>
  <c r="I179" i="10"/>
  <c r="S179" i="10" s="1"/>
  <c r="I33" i="10"/>
  <c r="W33" i="10" s="1"/>
  <c r="AI35" i="4"/>
  <c r="AL97" i="4"/>
  <c r="I95" i="10"/>
  <c r="AL181" i="4"/>
  <c r="I110" i="10"/>
  <c r="AJ112" i="4"/>
  <c r="AN190" i="4"/>
  <c r="I91" i="10"/>
  <c r="Y91" i="10" s="1"/>
  <c r="AM168" i="4"/>
  <c r="AL89" i="4"/>
  <c r="AN131" i="4"/>
  <c r="I203" i="10"/>
  <c r="S203" i="10" s="1"/>
  <c r="AM138" i="4"/>
  <c r="AO97" i="4"/>
  <c r="AI181" i="4"/>
  <c r="AN35" i="4"/>
  <c r="AI84" i="4"/>
  <c r="AL84" i="4"/>
  <c r="I153" i="10"/>
  <c r="W153" i="10" s="1"/>
  <c r="AK155" i="4"/>
  <c r="AN155" i="4"/>
  <c r="I111" i="10"/>
  <c r="AM113" i="4"/>
  <c r="AM51" i="4"/>
  <c r="I49" i="10"/>
  <c r="AO51" i="4"/>
  <c r="AL51" i="4"/>
  <c r="AK51" i="4"/>
  <c r="AI51" i="4"/>
  <c r="AA210" i="4"/>
  <c r="AF210" i="4" s="1"/>
  <c r="AA90" i="4"/>
  <c r="AF90" i="4" s="1"/>
  <c r="AI90" i="4" s="1"/>
  <c r="AA58" i="4"/>
  <c r="AF58" i="4" s="1"/>
  <c r="AA175" i="4"/>
  <c r="AF175" i="4" s="1"/>
  <c r="AM175" i="4" s="1"/>
  <c r="AO92" i="4"/>
  <c r="AN92" i="4"/>
  <c r="AK92" i="4"/>
  <c r="AA191" i="4"/>
  <c r="AF191" i="4" s="1"/>
  <c r="AN117" i="4"/>
  <c r="AJ117" i="4"/>
  <c r="AL117" i="4"/>
  <c r="AK117" i="4"/>
  <c r="AO117" i="4"/>
  <c r="AI117" i="4"/>
  <c r="AM100" i="4"/>
  <c r="I98" i="10"/>
  <c r="AL118" i="4"/>
  <c r="I116" i="10"/>
  <c r="V116" i="10" s="1"/>
  <c r="AM118" i="4"/>
  <c r="AN43" i="4"/>
  <c r="AJ43" i="4"/>
  <c r="AM43" i="4"/>
  <c r="AK43" i="4"/>
  <c r="AO43" i="4"/>
  <c r="AM48" i="4"/>
  <c r="AN48" i="4"/>
  <c r="AO48" i="4"/>
  <c r="AL48" i="4"/>
  <c r="AK48" i="4"/>
  <c r="I46" i="10"/>
  <c r="S46" i="10" s="1"/>
  <c r="AI48" i="4"/>
  <c r="AN165" i="4"/>
  <c r="AM165" i="4"/>
  <c r="AO165" i="4"/>
  <c r="AK165" i="4"/>
  <c r="AI165" i="4"/>
  <c r="AL165" i="4"/>
  <c r="AA12" i="4"/>
  <c r="AF12" i="4" s="1"/>
  <c r="AJ45" i="4"/>
  <c r="AI45" i="4"/>
  <c r="AK45" i="4"/>
  <c r="I43" i="10"/>
  <c r="T43" i="10" s="1"/>
  <c r="AL45" i="4"/>
  <c r="AM45" i="4"/>
  <c r="AE187" i="2"/>
  <c r="AI43" i="4"/>
  <c r="AJ51" i="4"/>
  <c r="I115" i="10"/>
  <c r="AL92" i="4"/>
  <c r="AJ123" i="4"/>
  <c r="AL123" i="4"/>
  <c r="AN123" i="4"/>
  <c r="AI123" i="4"/>
  <c r="AO123" i="4"/>
  <c r="AM123" i="4"/>
  <c r="AA76" i="4"/>
  <c r="AF76" i="4" s="1"/>
  <c r="AA207" i="4"/>
  <c r="AF207" i="4" s="1"/>
  <c r="AA26" i="4"/>
  <c r="AF26" i="4" s="1"/>
  <c r="I66" i="10"/>
  <c r="AI68" i="4"/>
  <c r="AJ68" i="4"/>
  <c r="AM68" i="4"/>
  <c r="AL68" i="4"/>
  <c r="AN68" i="4"/>
  <c r="AM149" i="4"/>
  <c r="AL149" i="4"/>
  <c r="AO149" i="4"/>
  <c r="I147" i="10"/>
  <c r="S147" i="10" s="1"/>
  <c r="AN149" i="4"/>
  <c r="AK149" i="4"/>
  <c r="AO52" i="4"/>
  <c r="AI52" i="4"/>
  <c r="AK52" i="4"/>
  <c r="AL52" i="4"/>
  <c r="I50" i="10"/>
  <c r="AN52" i="4"/>
  <c r="AA171" i="4"/>
  <c r="AF171" i="4" s="1"/>
  <c r="AK70" i="4"/>
  <c r="AJ70" i="4"/>
  <c r="AO70" i="4"/>
  <c r="I68" i="10"/>
  <c r="AI70" i="4"/>
  <c r="AN70" i="4"/>
  <c r="AJ151" i="4"/>
  <c r="AL151" i="4"/>
  <c r="I149" i="10"/>
  <c r="T149" i="10" s="1"/>
  <c r="AO151" i="4"/>
  <c r="AM151" i="4"/>
  <c r="AI151" i="4"/>
  <c r="AA95" i="4"/>
  <c r="AF95" i="4" s="1"/>
  <c r="AA199" i="4"/>
  <c r="AF199" i="4" s="1"/>
  <c r="AK184" i="4"/>
  <c r="AN184" i="4"/>
  <c r="AM184" i="4"/>
  <c r="AJ184" i="4"/>
  <c r="AI184" i="4"/>
  <c r="AL81" i="4"/>
  <c r="AO81" i="4"/>
  <c r="AJ81" i="4"/>
  <c r="I79" i="10"/>
  <c r="Y79" i="10" s="1"/>
  <c r="AM81" i="4"/>
  <c r="AK81" i="4"/>
  <c r="AJ65" i="4"/>
  <c r="AM65" i="4"/>
  <c r="AO65" i="4"/>
  <c r="I63" i="10"/>
  <c r="AK65" i="4"/>
  <c r="AI65" i="4"/>
  <c r="AJ44" i="4"/>
  <c r="I42" i="10"/>
  <c r="X42" i="10" s="1"/>
  <c r="AN44" i="4"/>
  <c r="AO44" i="4"/>
  <c r="AI100" i="4"/>
  <c r="I163" i="10"/>
  <c r="Y163" i="10" s="1"/>
  <c r="AL113" i="4"/>
  <c r="AM92" i="4"/>
  <c r="AI154" i="4"/>
  <c r="AO154" i="4"/>
  <c r="I152" i="10"/>
  <c r="S152" i="10" s="1"/>
  <c r="AN154" i="4"/>
  <c r="AK154" i="4"/>
  <c r="AJ154" i="4"/>
  <c r="AL154" i="4"/>
  <c r="AA31" i="4"/>
  <c r="AF31" i="4" s="1"/>
  <c r="AK42" i="4"/>
  <c r="AO42" i="4"/>
  <c r="I40" i="10"/>
  <c r="AL42" i="4"/>
  <c r="AI42" i="4"/>
  <c r="AJ42" i="4"/>
  <c r="AK180" i="4"/>
  <c r="AL180" i="4"/>
  <c r="AI180" i="4"/>
  <c r="AO180" i="4"/>
  <c r="I178" i="10"/>
  <c r="AN180" i="4"/>
  <c r="AN30" i="4"/>
  <c r="AI30" i="4"/>
  <c r="AO30" i="4"/>
  <c r="I28" i="10"/>
  <c r="AM30" i="4"/>
  <c r="AJ30" i="4"/>
  <c r="AK30" i="4"/>
  <c r="AL30" i="4"/>
  <c r="AI170" i="4"/>
  <c r="AJ170" i="4"/>
  <c r="AO170" i="4"/>
  <c r="AK170" i="4"/>
  <c r="AN170" i="4"/>
  <c r="AM170" i="4"/>
  <c r="AL125" i="4"/>
  <c r="I123" i="10"/>
  <c r="AK125" i="4"/>
  <c r="AI125" i="4"/>
  <c r="AN125" i="4"/>
  <c r="AO125" i="4"/>
  <c r="AN119" i="4"/>
  <c r="AM119" i="4"/>
  <c r="AK119" i="4"/>
  <c r="AJ119" i="4"/>
  <c r="AI119" i="4"/>
  <c r="AO119" i="4"/>
  <c r="AN13" i="4"/>
  <c r="AJ13" i="4"/>
  <c r="AO13" i="4"/>
  <c r="AJ126" i="4"/>
  <c r="AM126" i="4"/>
  <c r="AI126" i="4"/>
  <c r="AN126" i="4"/>
  <c r="AO126" i="4"/>
  <c r="AK126" i="4"/>
  <c r="AJ145" i="4"/>
  <c r="AL145" i="4"/>
  <c r="AI145" i="4"/>
  <c r="AN145" i="4"/>
  <c r="AO145" i="4"/>
  <c r="AM145" i="4"/>
  <c r="AN163" i="4"/>
  <c r="AJ163" i="4"/>
  <c r="AO163" i="4"/>
  <c r="AI163" i="4"/>
  <c r="AK163" i="4"/>
  <c r="I161" i="10"/>
  <c r="T161" i="10" s="1"/>
  <c r="AM163" i="4"/>
  <c r="AI17" i="4"/>
  <c r="AJ17" i="4"/>
  <c r="AL17" i="4"/>
  <c r="AO17" i="4"/>
  <c r="AN17" i="4"/>
  <c r="I15" i="10"/>
  <c r="W15" i="10" s="1"/>
  <c r="AI162" i="4"/>
  <c r="AO162" i="4"/>
  <c r="AL162" i="4"/>
  <c r="AN162" i="4"/>
  <c r="AM192" i="4"/>
  <c r="AO192" i="4"/>
  <c r="AJ192" i="4"/>
  <c r="AK192" i="4"/>
  <c r="I190" i="10"/>
  <c r="X190" i="10" s="1"/>
  <c r="AL192" i="4"/>
  <c r="I21" i="10"/>
  <c r="Y21" i="10" s="1"/>
  <c r="AJ23" i="4"/>
  <c r="AM23" i="4"/>
  <c r="AI23" i="4"/>
  <c r="AO23" i="4"/>
  <c r="AK23" i="4"/>
  <c r="AJ160" i="4"/>
  <c r="AL160" i="4"/>
  <c r="AK160" i="4"/>
  <c r="AM160" i="4"/>
  <c r="AI160" i="4"/>
  <c r="I158" i="10"/>
  <c r="W158" i="10" s="1"/>
  <c r="AM121" i="4"/>
  <c r="AJ121" i="4"/>
  <c r="AI121" i="4"/>
  <c r="AK121" i="4"/>
  <c r="AL121" i="4"/>
  <c r="AN121" i="4"/>
  <c r="AJ187" i="4"/>
  <c r="I185" i="10"/>
  <c r="AN187" i="4"/>
  <c r="AO187" i="4"/>
  <c r="AM187" i="4"/>
  <c r="AI187" i="4"/>
  <c r="AO172" i="4"/>
  <c r="AN172" i="4"/>
  <c r="AL172" i="4"/>
  <c r="AK172" i="4"/>
  <c r="AL156" i="4"/>
  <c r="AN156" i="4"/>
  <c r="AJ156" i="4"/>
  <c r="AM156" i="4"/>
  <c r="I154" i="10"/>
  <c r="W154" i="10" s="1"/>
  <c r="AI156" i="4"/>
  <c r="AA74" i="4"/>
  <c r="AF74" i="4" s="1"/>
  <c r="AK110" i="4"/>
  <c r="AM110" i="4"/>
  <c r="AJ110" i="4"/>
  <c r="I108" i="10"/>
  <c r="Y108" i="10" s="1"/>
  <c r="AI110" i="4"/>
  <c r="AO110" i="4"/>
  <c r="AJ144" i="4"/>
  <c r="AN144" i="4"/>
  <c r="AI144" i="4"/>
  <c r="AK144" i="4"/>
  <c r="AO144" i="4"/>
  <c r="I142" i="10"/>
  <c r="W142" i="10" s="1"/>
  <c r="AI62" i="4"/>
  <c r="AK62" i="4"/>
  <c r="AN62" i="4"/>
  <c r="I60" i="10"/>
  <c r="AJ62" i="4"/>
  <c r="AO62" i="4"/>
  <c r="AN69" i="4"/>
  <c r="AJ69" i="4"/>
  <c r="AL69" i="4"/>
  <c r="I67" i="10"/>
  <c r="AI69" i="4"/>
  <c r="AK69" i="4"/>
  <c r="AO69" i="4"/>
  <c r="AM69" i="4"/>
  <c r="AM59" i="4"/>
  <c r="AL59" i="4"/>
  <c r="AO59" i="4"/>
  <c r="AI59" i="4"/>
  <c r="AN59" i="4"/>
  <c r="Z187" i="2"/>
  <c r="AA187" i="2"/>
  <c r="AB187" i="2"/>
  <c r="AF187" i="2"/>
  <c r="AN45" i="4"/>
  <c r="I41" i="10"/>
  <c r="Y41" i="10" s="1"/>
  <c r="AM117" i="4"/>
  <c r="AN51" i="4"/>
  <c r="AJ84" i="4"/>
  <c r="AI49" i="4"/>
  <c r="AJ49" i="4"/>
  <c r="AN49" i="4"/>
  <c r="AM49" i="4"/>
  <c r="AK49" i="4"/>
  <c r="AO49" i="4"/>
  <c r="AA108" i="4"/>
  <c r="AF108" i="4" s="1"/>
  <c r="AN185" i="4"/>
  <c r="I183" i="10"/>
  <c r="AL185" i="4"/>
  <c r="AI185" i="4"/>
  <c r="AM185" i="4"/>
  <c r="AJ185" i="4"/>
  <c r="I131" i="10"/>
  <c r="AJ133" i="4"/>
  <c r="AO133" i="4"/>
  <c r="AK133" i="4"/>
  <c r="AM133" i="4"/>
  <c r="AI133" i="4"/>
  <c r="AM183" i="4"/>
  <c r="AI183" i="4"/>
  <c r="AK183" i="4"/>
  <c r="AJ183" i="4"/>
  <c r="AO183" i="4"/>
  <c r="I181" i="10"/>
  <c r="W181" i="10" s="1"/>
  <c r="I118" i="10"/>
  <c r="AJ120" i="4"/>
  <c r="AN120" i="4"/>
  <c r="AI120" i="4"/>
  <c r="AM120" i="4"/>
  <c r="AL120" i="4"/>
  <c r="I34" i="10"/>
  <c r="X34" i="10" s="1"/>
  <c r="AK36" i="4"/>
  <c r="AO36" i="4"/>
  <c r="AN36" i="4"/>
  <c r="AL36" i="4"/>
  <c r="AM36" i="4"/>
  <c r="AM94" i="4"/>
  <c r="AI94" i="4"/>
  <c r="AJ94" i="4"/>
  <c r="AK94" i="4"/>
  <c r="I92" i="10"/>
  <c r="I55" i="10"/>
  <c r="AN57" i="4"/>
  <c r="AO57" i="4"/>
  <c r="AK57" i="4"/>
  <c r="AI57" i="4"/>
  <c r="AA111" i="4"/>
  <c r="AF111" i="4" s="1"/>
  <c r="AO28" i="4"/>
  <c r="I26" i="10"/>
  <c r="Y26" i="10" s="1"/>
  <c r="AN28" i="4"/>
  <c r="AI28" i="4"/>
  <c r="AJ28" i="4"/>
  <c r="AL28" i="4"/>
  <c r="AA186" i="4"/>
  <c r="AF186" i="4" s="1"/>
  <c r="AK29" i="4"/>
  <c r="AM29" i="4"/>
  <c r="AN29" i="4"/>
  <c r="AI29" i="4"/>
  <c r="AJ29" i="4"/>
  <c r="I27" i="10"/>
  <c r="Y27" i="10" s="1"/>
  <c r="AA127" i="4"/>
  <c r="AF127" i="4" s="1"/>
  <c r="AA73" i="4"/>
  <c r="AF73" i="4" s="1"/>
  <c r="AA102" i="4"/>
  <c r="AF102" i="4" s="1"/>
  <c r="AA195" i="4"/>
  <c r="AF195" i="4" s="1"/>
  <c r="AA60" i="4"/>
  <c r="AF60" i="4" s="1"/>
  <c r="AA98" i="4"/>
  <c r="AF98" i="4" s="1"/>
  <c r="AA80" i="4"/>
  <c r="AF80" i="4" s="1"/>
  <c r="AA19" i="4"/>
  <c r="AF19" i="4" s="1"/>
  <c r="AK27" i="4"/>
  <c r="AM27" i="4"/>
  <c r="AJ27" i="4"/>
  <c r="I25" i="10"/>
  <c r="AL27" i="4"/>
  <c r="AO27" i="4"/>
  <c r="AI27" i="4"/>
  <c r="AN27" i="4"/>
  <c r="AA135" i="4"/>
  <c r="AF135" i="4" s="1"/>
  <c r="AA202" i="4"/>
  <c r="AF202" i="4" s="1"/>
  <c r="AA141" i="4"/>
  <c r="AF141" i="4" s="1"/>
  <c r="AA63" i="4"/>
  <c r="AF63" i="4" s="1"/>
  <c r="AA179" i="4"/>
  <c r="AF179" i="4" s="1"/>
  <c r="AA178" i="4"/>
  <c r="AF178" i="4" s="1"/>
  <c r="AA41" i="4"/>
  <c r="AF41" i="4" s="1"/>
  <c r="AA143" i="4"/>
  <c r="AF143" i="4" s="1"/>
  <c r="AA75" i="4"/>
  <c r="AF75" i="4" s="1"/>
  <c r="AA61" i="4"/>
  <c r="AF61" i="4" s="1"/>
  <c r="AA136" i="4"/>
  <c r="AF136" i="4" s="1"/>
  <c r="AA152" i="4"/>
  <c r="AF152" i="4" s="1"/>
  <c r="AO101" i="4"/>
  <c r="AM101" i="4"/>
  <c r="AO105" i="4"/>
  <c r="AJ71" i="4"/>
  <c r="AK101" i="4"/>
  <c r="AI101" i="4"/>
  <c r="AM105" i="4"/>
  <c r="AJ150" i="4"/>
  <c r="AJ105" i="4"/>
  <c r="AB192" i="2"/>
  <c r="AJ101" i="4"/>
  <c r="AI105" i="4"/>
  <c r="AL105" i="4"/>
  <c r="AM71" i="4"/>
  <c r="AN105" i="4"/>
  <c r="AN86" i="4"/>
  <c r="AM150" i="4"/>
  <c r="I84" i="10"/>
  <c r="X84" i="10" s="1"/>
  <c r="AL150" i="4"/>
  <c r="AL86" i="4"/>
  <c r="AI150" i="4"/>
  <c r="AJ196" i="4"/>
  <c r="AO150" i="4"/>
  <c r="AN150" i="4"/>
  <c r="I194" i="10"/>
  <c r="Y194" i="10" s="1"/>
  <c r="AI86" i="4"/>
  <c r="AK86" i="4"/>
  <c r="AK150" i="4"/>
  <c r="AJ164" i="4"/>
  <c r="N76" i="10"/>
  <c r="S76" i="10"/>
  <c r="Y76" i="10"/>
  <c r="T76" i="10"/>
  <c r="V76" i="10"/>
  <c r="W76" i="10"/>
  <c r="U76" i="10"/>
  <c r="X76" i="10"/>
  <c r="AO18" i="4"/>
  <c r="I171" i="10"/>
  <c r="T171" i="10" s="1"/>
  <c r="I23" i="10"/>
  <c r="AK196" i="4"/>
  <c r="AM18" i="4"/>
  <c r="AL155" i="4"/>
  <c r="AM173" i="4"/>
  <c r="AK18" i="4"/>
  <c r="AK173" i="4"/>
  <c r="AN173" i="4"/>
  <c r="AN25" i="4"/>
  <c r="AM25" i="4"/>
  <c r="AN196" i="4"/>
  <c r="AJ173" i="4"/>
  <c r="AJ155" i="4"/>
  <c r="AO155" i="4"/>
  <c r="AO196" i="4"/>
  <c r="N153" i="10"/>
  <c r="AJ153" i="4"/>
  <c r="AJ18" i="4"/>
  <c r="AI173" i="4"/>
  <c r="AO25" i="4"/>
  <c r="AM196" i="4"/>
  <c r="AI155" i="4"/>
  <c r="AL196" i="4"/>
  <c r="AN153" i="4"/>
  <c r="AN113" i="4"/>
  <c r="AM164" i="4"/>
  <c r="AJ113" i="4"/>
  <c r="AK84" i="4"/>
  <c r="I82" i="10"/>
  <c r="I151" i="10"/>
  <c r="AN164" i="4"/>
  <c r="AO153" i="4"/>
  <c r="AI153" i="4"/>
  <c r="AO164" i="4"/>
  <c r="AK113" i="4"/>
  <c r="I162" i="10"/>
  <c r="AN84" i="4"/>
  <c r="AO84" i="4"/>
  <c r="AK164" i="4"/>
  <c r="AM84" i="4"/>
  <c r="N148" i="10"/>
  <c r="Y148" i="10"/>
  <c r="I103" i="10"/>
  <c r="AM155" i="4"/>
  <c r="I69" i="10"/>
  <c r="AI113" i="4"/>
  <c r="AO113" i="4"/>
  <c r="AF147" i="4"/>
  <c r="I145" i="10" s="1"/>
  <c r="AL164" i="4"/>
  <c r="AJ188" i="4"/>
  <c r="AL188" i="4"/>
  <c r="X37" i="10"/>
  <c r="N79" i="10"/>
  <c r="W166" i="10"/>
  <c r="N51" i="10"/>
  <c r="N94" i="10"/>
  <c r="X94" i="10"/>
  <c r="N156" i="10"/>
  <c r="T156" i="10"/>
  <c r="N40" i="10"/>
  <c r="N14" i="10"/>
  <c r="T14" i="10"/>
  <c r="N35" i="10"/>
  <c r="X35" i="10"/>
  <c r="N21" i="10"/>
  <c r="N95" i="10"/>
  <c r="N62" i="10"/>
  <c r="N180" i="10"/>
  <c r="X180" i="10"/>
  <c r="N206" i="10"/>
  <c r="U206" i="10"/>
  <c r="N140" i="10"/>
  <c r="S140" i="10"/>
  <c r="N20" i="10"/>
  <c r="S20" i="10"/>
  <c r="N77" i="10"/>
  <c r="W77" i="10"/>
  <c r="V148" i="10"/>
  <c r="W148" i="10"/>
  <c r="S148" i="10"/>
  <c r="U148" i="10"/>
  <c r="X148" i="10"/>
  <c r="S153" i="10"/>
  <c r="X153" i="10"/>
  <c r="X30" i="10"/>
  <c r="Y30" i="10"/>
  <c r="S30" i="10"/>
  <c r="T30" i="10"/>
  <c r="U30" i="10"/>
  <c r="U37" i="10"/>
  <c r="S183" i="10"/>
  <c r="V30" i="10"/>
  <c r="N157" i="10"/>
  <c r="T157" i="10"/>
  <c r="N65" i="10"/>
  <c r="N92" i="10"/>
  <c r="W92" i="10"/>
  <c r="N172" i="10"/>
  <c r="U172" i="10"/>
  <c r="N83" i="10"/>
  <c r="X83" i="10"/>
  <c r="N57" i="10"/>
  <c r="W37" i="10"/>
  <c r="S37" i="10"/>
  <c r="T37" i="10"/>
  <c r="T148" i="10"/>
  <c r="Y37" i="10"/>
  <c r="W30" i="10"/>
  <c r="N115" i="10"/>
  <c r="V115" i="10"/>
  <c r="N124" i="10"/>
  <c r="U124" i="10"/>
  <c r="N118" i="10"/>
  <c r="Y118" i="10"/>
  <c r="N144" i="10"/>
  <c r="U144" i="10"/>
  <c r="N120" i="10"/>
  <c r="W120" i="10"/>
  <c r="N138" i="10"/>
  <c r="N36" i="10"/>
  <c r="Y36" i="10"/>
  <c r="N112" i="10"/>
  <c r="N101" i="10"/>
  <c r="S101" i="10"/>
  <c r="N18" i="10"/>
  <c r="N54" i="10"/>
  <c r="U54" i="10"/>
  <c r="N117" i="10"/>
  <c r="N98" i="10"/>
  <c r="N165" i="10"/>
  <c r="N53" i="10"/>
  <c r="N16" i="10"/>
  <c r="N121" i="10"/>
  <c r="N191" i="10"/>
  <c r="N66" i="10"/>
  <c r="N90" i="10"/>
  <c r="N164" i="10"/>
  <c r="N44" i="10"/>
  <c r="N151" i="10"/>
  <c r="N132" i="10"/>
  <c r="N188" i="10"/>
  <c r="N168" i="10"/>
  <c r="S168" i="10"/>
  <c r="N119" i="10"/>
  <c r="T119" i="10"/>
  <c r="N99" i="10"/>
  <c r="T99" i="10"/>
  <c r="N41" i="10"/>
  <c r="N126" i="10"/>
  <c r="N192" i="10"/>
  <c r="W192" i="10"/>
  <c r="N202" i="10"/>
  <c r="N199" i="10"/>
  <c r="W199" i="10"/>
  <c r="N187" i="10"/>
  <c r="T187" i="10"/>
  <c r="N185" i="10"/>
  <c r="W185" i="10"/>
  <c r="N204" i="10"/>
  <c r="T204" i="10"/>
  <c r="N47" i="10"/>
  <c r="T47" i="10"/>
  <c r="N75" i="10"/>
  <c r="V75" i="10"/>
  <c r="N31" i="10"/>
  <c r="U31" i="10"/>
  <c r="N182" i="10"/>
  <c r="V182" i="10"/>
  <c r="N159" i="10"/>
  <c r="T159" i="10"/>
  <c r="N28" i="10"/>
  <c r="U28" i="10"/>
  <c r="N186" i="10"/>
  <c r="Y186" i="10"/>
  <c r="N104" i="10"/>
  <c r="T104" i="10"/>
  <c r="N89" i="10"/>
  <c r="T89" i="10"/>
  <c r="N22" i="10"/>
  <c r="X22" i="10"/>
  <c r="N19" i="10"/>
  <c r="S19" i="10"/>
  <c r="N167" i="10"/>
  <c r="N52" i="10"/>
  <c r="V52" i="10"/>
  <c r="N97" i="10"/>
  <c r="N9" i="10"/>
  <c r="T9" i="10" s="1"/>
  <c r="W186" i="10"/>
  <c r="X14" i="10"/>
  <c r="AM34" i="4"/>
  <c r="U35" i="10"/>
  <c r="AI148" i="4"/>
  <c r="I32" i="10"/>
  <c r="AO34" i="4"/>
  <c r="X31" i="10"/>
  <c r="AI40" i="4"/>
  <c r="AK148" i="4"/>
  <c r="AN148" i="4"/>
  <c r="AN109" i="4"/>
  <c r="AO50" i="4"/>
  <c r="AI34" i="4"/>
  <c r="AN34" i="4"/>
  <c r="I107" i="10"/>
  <c r="S192" i="10"/>
  <c r="AJ40" i="4"/>
  <c r="AO148" i="4"/>
  <c r="AJ34" i="4"/>
  <c r="AK109" i="4"/>
  <c r="AN40" i="4"/>
  <c r="I146" i="10"/>
  <c r="AK50" i="4"/>
  <c r="AK34" i="4"/>
  <c r="AL109" i="4"/>
  <c r="V14" i="10"/>
  <c r="AO100" i="4"/>
  <c r="X199" i="10"/>
  <c r="AJ100" i="4"/>
  <c r="AN100" i="4"/>
  <c r="AL100" i="4"/>
  <c r="AK100" i="4"/>
  <c r="Y14" i="10"/>
  <c r="AL129" i="4"/>
  <c r="AJ107" i="4"/>
  <c r="W14" i="10"/>
  <c r="V120" i="10"/>
  <c r="V20" i="10"/>
  <c r="AM129" i="4"/>
  <c r="AK66" i="4"/>
  <c r="AJ157" i="4"/>
  <c r="U191" i="10"/>
  <c r="T180" i="10"/>
  <c r="AO177" i="4"/>
  <c r="AI107" i="4"/>
  <c r="I207" i="10"/>
  <c r="AK209" i="4"/>
  <c r="T206" i="10"/>
  <c r="V172" i="10"/>
  <c r="I86" i="10"/>
  <c r="Z192" i="2"/>
  <c r="W192" i="2"/>
  <c r="AK129" i="4"/>
  <c r="AN129" i="4"/>
  <c r="AO82" i="4"/>
  <c r="AM107" i="4"/>
  <c r="AK107" i="4"/>
  <c r="AI209" i="4"/>
  <c r="AM177" i="4"/>
  <c r="AO107" i="4"/>
  <c r="AI118" i="4"/>
  <c r="AK118" i="4"/>
  <c r="AO118" i="4"/>
  <c r="AJ118" i="4"/>
  <c r="AN118" i="4"/>
  <c r="V206" i="10"/>
  <c r="AO88" i="4"/>
  <c r="AE192" i="2"/>
  <c r="AD192" i="2"/>
  <c r="AJ129" i="4"/>
  <c r="AO66" i="4"/>
  <c r="AO115" i="4"/>
  <c r="AN203" i="4"/>
  <c r="I105" i="10"/>
  <c r="AN209" i="4"/>
  <c r="AM209" i="4"/>
  <c r="I175" i="10"/>
  <c r="AJ177" i="4"/>
  <c r="AI177" i="4"/>
  <c r="AJ92" i="4"/>
  <c r="AI92" i="4"/>
  <c r="AF192" i="2"/>
  <c r="I127" i="10"/>
  <c r="AO129" i="4"/>
  <c r="AK177" i="4"/>
  <c r="AJ209" i="4"/>
  <c r="AO203" i="4"/>
  <c r="AL107" i="4"/>
  <c r="AL209" i="4"/>
  <c r="AN177" i="4"/>
  <c r="AK88" i="4"/>
  <c r="AL88" i="4"/>
  <c r="AM88" i="4"/>
  <c r="AJ88" i="4"/>
  <c r="W183" i="10"/>
  <c r="AI66" i="4"/>
  <c r="AJ66" i="4"/>
  <c r="AJ82" i="4"/>
  <c r="I201" i="10"/>
  <c r="AK203" i="4"/>
  <c r="AL157" i="4"/>
  <c r="I155" i="10"/>
  <c r="AI88" i="4"/>
  <c r="AL66" i="4"/>
  <c r="AN66" i="4"/>
  <c r="AN82" i="4"/>
  <c r="AM82" i="4"/>
  <c r="AI203" i="4"/>
  <c r="AL203" i="4"/>
  <c r="AI157" i="4"/>
  <c r="AK82" i="4"/>
  <c r="I64" i="10"/>
  <c r="I80" i="10"/>
  <c r="AI82" i="4"/>
  <c r="AM203" i="4"/>
  <c r="I196" i="10"/>
  <c r="AL198" i="4"/>
  <c r="AN198" i="4"/>
  <c r="AJ198" i="4"/>
  <c r="AO198" i="4"/>
  <c r="AM198" i="4"/>
  <c r="AI198" i="4"/>
  <c r="AK198" i="4"/>
  <c r="AM14" i="4"/>
  <c r="AN14" i="4"/>
  <c r="X53" i="10"/>
  <c r="I38" i="10"/>
  <c r="AI172" i="4"/>
  <c r="AM172" i="4"/>
  <c r="U183" i="10"/>
  <c r="AK162" i="4"/>
  <c r="I160" i="10"/>
  <c r="AM148" i="4"/>
  <c r="AL148" i="4"/>
  <c r="I135" i="10"/>
  <c r="AM50" i="4"/>
  <c r="AI109" i="4"/>
  <c r="AJ109" i="4"/>
  <c r="AL14" i="4"/>
  <c r="AK157" i="4"/>
  <c r="AO157" i="4"/>
  <c r="S138" i="10"/>
  <c r="U99" i="10"/>
  <c r="AN56" i="4"/>
  <c r="AO40" i="4"/>
  <c r="AK40" i="4"/>
  <c r="AJ172" i="4"/>
  <c r="I170" i="10"/>
  <c r="AM162" i="4"/>
  <c r="AJ148" i="4"/>
  <c r="AJ137" i="4"/>
  <c r="AJ50" i="4"/>
  <c r="AN50" i="4"/>
  <c r="AO197" i="4"/>
  <c r="AM109" i="4"/>
  <c r="I12" i="10"/>
  <c r="AI14" i="4"/>
  <c r="AK137" i="4"/>
  <c r="AO14" i="4"/>
  <c r="I48" i="10"/>
  <c r="AK14" i="4"/>
  <c r="V83" i="10"/>
  <c r="U83" i="10"/>
  <c r="AL87" i="4"/>
  <c r="AO87" i="4"/>
  <c r="S186" i="10"/>
  <c r="AL106" i="4"/>
  <c r="AO106" i="4"/>
  <c r="AM106" i="4"/>
  <c r="AN106" i="4"/>
  <c r="AJ106" i="4"/>
  <c r="AK106" i="4"/>
  <c r="X89" i="10"/>
  <c r="AL104" i="4"/>
  <c r="AC200" i="2"/>
  <c r="AB200" i="2"/>
  <c r="AD200" i="2"/>
  <c r="W200" i="2"/>
  <c r="AF200" i="2"/>
  <c r="AA200" i="2"/>
  <c r="AE200" i="2"/>
  <c r="Z200" i="2"/>
  <c r="AC77" i="2"/>
  <c r="AE77" i="2"/>
  <c r="AA77" i="2"/>
  <c r="W77" i="2"/>
  <c r="Z77" i="2"/>
  <c r="AB77" i="2"/>
  <c r="AD77" i="2"/>
  <c r="AF77" i="2"/>
  <c r="AA109" i="2"/>
  <c r="AF109" i="2"/>
  <c r="AE109" i="2"/>
  <c r="AC109" i="2"/>
  <c r="AB109" i="2"/>
  <c r="W109" i="2"/>
  <c r="Z109" i="2"/>
  <c r="AD109" i="2"/>
  <c r="X138" i="10"/>
  <c r="AM87" i="4"/>
  <c r="AI104" i="4"/>
  <c r="Y9" i="10"/>
  <c r="V9" i="10"/>
  <c r="W9" i="10"/>
  <c r="X9" i="10"/>
  <c r="U9" i="10"/>
  <c r="S9" i="10"/>
  <c r="V185" i="10"/>
  <c r="X136" i="10"/>
  <c r="AL137" i="4"/>
  <c r="S185" i="10"/>
  <c r="X115" i="10"/>
  <c r="AI137" i="4"/>
  <c r="AO137" i="4"/>
  <c r="W157" i="10"/>
  <c r="AM137" i="4"/>
  <c r="X144" i="10"/>
  <c r="AL83" i="4"/>
  <c r="AI83" i="4"/>
  <c r="AK83" i="4"/>
  <c r="AJ83" i="4"/>
  <c r="AN83" i="4"/>
  <c r="I81" i="10"/>
  <c r="AM83" i="4"/>
  <c r="S182" i="10"/>
  <c r="X49" i="10"/>
  <c r="I122" i="10"/>
  <c r="AN124" i="4"/>
  <c r="AM124" i="4"/>
  <c r="AL124" i="4"/>
  <c r="AO124" i="4"/>
  <c r="AK124" i="4"/>
  <c r="AJ124" i="4"/>
  <c r="AO83" i="4"/>
  <c r="T117" i="10"/>
  <c r="T92" i="10"/>
  <c r="AI124" i="4"/>
  <c r="U92" i="10"/>
  <c r="U118" i="10"/>
  <c r="AO139" i="4"/>
  <c r="AN139" i="4"/>
  <c r="AI139" i="4"/>
  <c r="AM139" i="4"/>
  <c r="AJ139" i="4"/>
  <c r="AL139" i="4"/>
  <c r="I137" i="10"/>
  <c r="AO176" i="4"/>
  <c r="AI176" i="4"/>
  <c r="AK176" i="4"/>
  <c r="AJ176" i="4"/>
  <c r="AN176" i="4"/>
  <c r="AM176" i="4"/>
  <c r="S156" i="10"/>
  <c r="Y40" i="10"/>
  <c r="W18" i="10"/>
  <c r="Y11" i="10"/>
  <c r="T79" i="10"/>
  <c r="X87" i="10"/>
  <c r="AK139" i="4"/>
  <c r="AM47" i="4"/>
  <c r="I45" i="10"/>
  <c r="AK47" i="4"/>
  <c r="AL47" i="4"/>
  <c r="AO47" i="4"/>
  <c r="AJ47" i="4"/>
  <c r="AN47" i="4"/>
  <c r="AI47" i="4"/>
  <c r="AM197" i="4"/>
  <c r="AN197" i="4"/>
  <c r="AJ197" i="4"/>
  <c r="AL197" i="4"/>
  <c r="S165" i="10"/>
  <c r="U75" i="10"/>
  <c r="AK104" i="4"/>
  <c r="AM104" i="4"/>
  <c r="I195" i="10"/>
  <c r="AL200" i="4"/>
  <c r="AI200" i="4"/>
  <c r="AN200" i="4"/>
  <c r="AJ200" i="4"/>
  <c r="AM200" i="4"/>
  <c r="I198" i="10"/>
  <c r="AK200" i="4"/>
  <c r="AO200" i="4"/>
  <c r="AO104" i="4"/>
  <c r="I102" i="10"/>
  <c r="AI197" i="4"/>
  <c r="I113" i="10"/>
  <c r="AN115" i="4"/>
  <c r="AK115" i="4"/>
  <c r="AJ115" i="4"/>
  <c r="AI115" i="4"/>
  <c r="AL115" i="4"/>
  <c r="AL132" i="4"/>
  <c r="AN132" i="4"/>
  <c r="AJ132" i="4"/>
  <c r="I130" i="10"/>
  <c r="AI132" i="4"/>
  <c r="AM132" i="4"/>
  <c r="AO132" i="4"/>
  <c r="AK132" i="4"/>
  <c r="U165" i="10"/>
  <c r="W188" i="10"/>
  <c r="AJ104" i="4"/>
  <c r="AN87" i="4"/>
  <c r="AJ87" i="4"/>
  <c r="I85" i="10"/>
  <c r="AI87" i="4"/>
  <c r="AK116" i="4"/>
  <c r="AJ116" i="4"/>
  <c r="AM116" i="4"/>
  <c r="AN116" i="4"/>
  <c r="AI116" i="4"/>
  <c r="I114" i="10"/>
  <c r="AL116" i="4"/>
  <c r="AO116" i="4"/>
  <c r="AK56" i="4"/>
  <c r="AO56" i="4"/>
  <c r="W131" i="10"/>
  <c r="AM147" i="4"/>
  <c r="W108" i="10"/>
  <c r="U123" i="10"/>
  <c r="Y158" i="10"/>
  <c r="V11" i="10"/>
  <c r="X54" i="10"/>
  <c r="U98" i="10"/>
  <c r="V54" i="10"/>
  <c r="C13" i="10"/>
  <c r="B16" i="1"/>
  <c r="C16" i="3"/>
  <c r="C16" i="2"/>
  <c r="C16" i="9"/>
  <c r="C16" i="13"/>
  <c r="C15" i="4"/>
  <c r="C17" i="1"/>
  <c r="AO15" i="4"/>
  <c r="AL15" i="4"/>
  <c r="I13" i="10"/>
  <c r="AK15" i="4"/>
  <c r="AN15" i="4"/>
  <c r="AI15" i="4"/>
  <c r="AJ15" i="4"/>
  <c r="AM15" i="4"/>
  <c r="Y187" i="10"/>
  <c r="X187" i="10"/>
  <c r="AG8" i="3"/>
  <c r="M218" i="3" s="1"/>
  <c r="AC13" i="1"/>
  <c r="AC8" i="1" s="1"/>
  <c r="J218" i="1" s="1"/>
  <c r="AD13" i="1"/>
  <c r="AD8" i="1" s="1"/>
  <c r="K218" i="1" s="1"/>
  <c r="AA13" i="1"/>
  <c r="AA8" i="1" s="1"/>
  <c r="H218" i="1" s="1"/>
  <c r="AE13" i="1"/>
  <c r="AE8" i="1" s="1"/>
  <c r="L218" i="1" s="1"/>
  <c r="AB13" i="1"/>
  <c r="AB8" i="1" s="1"/>
  <c r="I218" i="1" s="1"/>
  <c r="AG13" i="1"/>
  <c r="AG8" i="1" s="1"/>
  <c r="X218" i="1" s="1"/>
  <c r="AF13" i="1"/>
  <c r="AF8" i="1" s="1"/>
  <c r="X13" i="1"/>
  <c r="W213" i="1"/>
  <c r="AB8" i="3"/>
  <c r="H218" i="3" s="1"/>
  <c r="T188" i="10"/>
  <c r="W112" i="10"/>
  <c r="AE8" i="3"/>
  <c r="K218" i="3" s="1"/>
  <c r="AC8" i="3"/>
  <c r="I218" i="3" s="1"/>
  <c r="V16" i="2"/>
  <c r="R213" i="2"/>
  <c r="Y101" i="10"/>
  <c r="AD8" i="3"/>
  <c r="J218" i="3" s="1"/>
  <c r="AF8" i="3"/>
  <c r="L218" i="3" s="1"/>
  <c r="U104" i="10"/>
  <c r="AA20" i="2"/>
  <c r="AB20" i="2"/>
  <c r="AC20" i="2"/>
  <c r="Z20" i="2"/>
  <c r="W20" i="2"/>
  <c r="AE20" i="2"/>
  <c r="AD20" i="2"/>
  <c r="AF20" i="2"/>
  <c r="AH8" i="3"/>
  <c r="Y153" i="10" l="1"/>
  <c r="T153" i="10"/>
  <c r="U153" i="10"/>
  <c r="X149" i="10"/>
  <c r="N147" i="10"/>
  <c r="U142" i="10"/>
  <c r="V153" i="10"/>
  <c r="N152" i="10"/>
  <c r="N26" i="10"/>
  <c r="N87" i="10"/>
  <c r="N123" i="10"/>
  <c r="N163" i="10"/>
  <c r="N34" i="10"/>
  <c r="V179" i="10"/>
  <c r="N174" i="10"/>
  <c r="N68" i="10"/>
  <c r="N179" i="10"/>
  <c r="N108" i="10"/>
  <c r="N143" i="10"/>
  <c r="N27" i="10"/>
  <c r="AO147" i="4"/>
  <c r="N136" i="10"/>
  <c r="N11" i="10"/>
  <c r="AK147" i="4"/>
  <c r="AJ147" i="4"/>
  <c r="N49" i="10"/>
  <c r="N50" i="10"/>
  <c r="N110" i="10"/>
  <c r="N60" i="10"/>
  <c r="N142" i="10"/>
  <c r="N91" i="10"/>
  <c r="N194" i="10"/>
  <c r="N158" i="10"/>
  <c r="AO58" i="4"/>
  <c r="AM58" i="4"/>
  <c r="AK58" i="4"/>
  <c r="AN58" i="4"/>
  <c r="AI58" i="4"/>
  <c r="AJ58" i="4"/>
  <c r="AL58" i="4"/>
  <c r="I56" i="10"/>
  <c r="AL210" i="4"/>
  <c r="AN210" i="4"/>
  <c r="I208" i="10"/>
  <c r="AO210" i="4"/>
  <c r="N203" i="10"/>
  <c r="N190" i="10"/>
  <c r="N161" i="10"/>
  <c r="N154" i="10"/>
  <c r="N23" i="10"/>
  <c r="AN147" i="4"/>
  <c r="AI147" i="4"/>
  <c r="N131" i="10"/>
  <c r="N128" i="10"/>
  <c r="N166" i="10"/>
  <c r="N111" i="10"/>
  <c r="AL147" i="4"/>
  <c r="AL175" i="4"/>
  <c r="N63" i="10"/>
  <c r="N42" i="10"/>
  <c r="N149" i="10"/>
  <c r="N55" i="10"/>
  <c r="AK175" i="4"/>
  <c r="AO90" i="4"/>
  <c r="N33" i="10"/>
  <c r="W149" i="10"/>
  <c r="N15" i="10"/>
  <c r="U84" i="10"/>
  <c r="N43" i="10"/>
  <c r="N129" i="10"/>
  <c r="AI61" i="4"/>
  <c r="AN61" i="4"/>
  <c r="AJ61" i="4"/>
  <c r="I59" i="10"/>
  <c r="AM61" i="4"/>
  <c r="AO61" i="4"/>
  <c r="AK61" i="4"/>
  <c r="AL61" i="4"/>
  <c r="AI202" i="4"/>
  <c r="AN202" i="4"/>
  <c r="AM202" i="4"/>
  <c r="AK202" i="4"/>
  <c r="AL202" i="4"/>
  <c r="I200" i="10"/>
  <c r="AO202" i="4"/>
  <c r="AJ202" i="4"/>
  <c r="AL98" i="4"/>
  <c r="AO98" i="4"/>
  <c r="AM98" i="4"/>
  <c r="AN98" i="4"/>
  <c r="I96" i="10"/>
  <c r="AK98" i="4"/>
  <c r="AI98" i="4"/>
  <c r="AJ98" i="4"/>
  <c r="AL73" i="4"/>
  <c r="AI73" i="4"/>
  <c r="I71" i="10"/>
  <c r="AJ73" i="4"/>
  <c r="AM73" i="4"/>
  <c r="AO73" i="4"/>
  <c r="AN73" i="4"/>
  <c r="AK73" i="4"/>
  <c r="AJ186" i="4"/>
  <c r="AK186" i="4"/>
  <c r="AO186" i="4"/>
  <c r="I184" i="10"/>
  <c r="V184" i="10" s="1"/>
  <c r="AL186" i="4"/>
  <c r="AI186" i="4"/>
  <c r="AN186" i="4"/>
  <c r="AM186" i="4"/>
  <c r="AK108" i="4"/>
  <c r="I106" i="10"/>
  <c r="AN108" i="4"/>
  <c r="AM108" i="4"/>
  <c r="AI108" i="4"/>
  <c r="AO108" i="4"/>
  <c r="AL108" i="4"/>
  <c r="AJ108" i="4"/>
  <c r="AM95" i="4"/>
  <c r="AN95" i="4"/>
  <c r="AJ95" i="4"/>
  <c r="I93" i="10"/>
  <c r="T93" i="10" s="1"/>
  <c r="AO95" i="4"/>
  <c r="AK95" i="4"/>
  <c r="AL95" i="4"/>
  <c r="AI95" i="4"/>
  <c r="AL26" i="4"/>
  <c r="I24" i="10"/>
  <c r="AJ26" i="4"/>
  <c r="AO26" i="4"/>
  <c r="AI26" i="4"/>
  <c r="AN26" i="4"/>
  <c r="AM26" i="4"/>
  <c r="AK26" i="4"/>
  <c r="AK75" i="4"/>
  <c r="AN75" i="4"/>
  <c r="AI75" i="4"/>
  <c r="AL75" i="4"/>
  <c r="AJ75" i="4"/>
  <c r="AM75" i="4"/>
  <c r="I73" i="10"/>
  <c r="AO75" i="4"/>
  <c r="I177" i="10"/>
  <c r="AI179" i="4"/>
  <c r="AL179" i="4"/>
  <c r="AO179" i="4"/>
  <c r="AK179" i="4"/>
  <c r="AM179" i="4"/>
  <c r="AJ179" i="4"/>
  <c r="AN179" i="4"/>
  <c r="AL135" i="4"/>
  <c r="I133" i="10"/>
  <c r="AK135" i="4"/>
  <c r="AJ135" i="4"/>
  <c r="AM135" i="4"/>
  <c r="AI135" i="4"/>
  <c r="AO135" i="4"/>
  <c r="AN135" i="4"/>
  <c r="I58" i="10"/>
  <c r="AL60" i="4"/>
  <c r="AM60" i="4"/>
  <c r="AI60" i="4"/>
  <c r="AO60" i="4"/>
  <c r="AN60" i="4"/>
  <c r="AJ60" i="4"/>
  <c r="AK60" i="4"/>
  <c r="AM127" i="4"/>
  <c r="I125" i="10"/>
  <c r="T125" i="10" s="1"/>
  <c r="AJ127" i="4"/>
  <c r="AK127" i="4"/>
  <c r="AL127" i="4"/>
  <c r="AO127" i="4"/>
  <c r="AI127" i="4"/>
  <c r="AN127" i="4"/>
  <c r="I169" i="10"/>
  <c r="W169" i="10" s="1"/>
  <c r="AJ171" i="4"/>
  <c r="AM171" i="4"/>
  <c r="AI171" i="4"/>
  <c r="AO171" i="4"/>
  <c r="AN171" i="4"/>
  <c r="AL171" i="4"/>
  <c r="AK171" i="4"/>
  <c r="AI207" i="4"/>
  <c r="AJ207" i="4"/>
  <c r="I205" i="10"/>
  <c r="T205" i="10" s="1"/>
  <c r="AL207" i="4"/>
  <c r="AN207" i="4"/>
  <c r="AM207" i="4"/>
  <c r="AK207" i="4"/>
  <c r="AO207" i="4"/>
  <c r="AL152" i="4"/>
  <c r="AJ152" i="4"/>
  <c r="AN152" i="4"/>
  <c r="AO152" i="4"/>
  <c r="AK152" i="4"/>
  <c r="AM152" i="4"/>
  <c r="I150" i="10"/>
  <c r="AI152" i="4"/>
  <c r="AJ143" i="4"/>
  <c r="AM143" i="4"/>
  <c r="I141" i="10"/>
  <c r="AN143" i="4"/>
  <c r="AO143" i="4"/>
  <c r="AK143" i="4"/>
  <c r="AL143" i="4"/>
  <c r="AI143" i="4"/>
  <c r="AI63" i="4"/>
  <c r="AJ63" i="4"/>
  <c r="I61" i="10"/>
  <c r="AM63" i="4"/>
  <c r="AK63" i="4"/>
  <c r="AN63" i="4"/>
  <c r="AL63" i="4"/>
  <c r="AO63" i="4"/>
  <c r="AJ19" i="4"/>
  <c r="I17" i="10"/>
  <c r="S17" i="10" s="1"/>
  <c r="AL19" i="4"/>
  <c r="AN19" i="4"/>
  <c r="AO19" i="4"/>
  <c r="AM19" i="4"/>
  <c r="AK19" i="4"/>
  <c r="AI19" i="4"/>
  <c r="AN195" i="4"/>
  <c r="AI195" i="4"/>
  <c r="I193" i="10"/>
  <c r="Y193" i="10" s="1"/>
  <c r="AM195" i="4"/>
  <c r="AK195" i="4"/>
  <c r="AL195" i="4"/>
  <c r="AJ195" i="4"/>
  <c r="AO195" i="4"/>
  <c r="AN31" i="4"/>
  <c r="I29" i="10"/>
  <c r="AK31" i="4"/>
  <c r="AL31" i="4"/>
  <c r="AI31" i="4"/>
  <c r="AM31" i="4"/>
  <c r="AJ31" i="4"/>
  <c r="AO31" i="4"/>
  <c r="AN76" i="4"/>
  <c r="AI76" i="4"/>
  <c r="I74" i="10"/>
  <c r="V74" i="10" s="1"/>
  <c r="AL76" i="4"/>
  <c r="AK76" i="4"/>
  <c r="AO76" i="4"/>
  <c r="AJ76" i="4"/>
  <c r="AM76" i="4"/>
  <c r="AL178" i="4"/>
  <c r="AO178" i="4"/>
  <c r="AN178" i="4"/>
  <c r="AK178" i="4"/>
  <c r="AJ178" i="4"/>
  <c r="AM178" i="4"/>
  <c r="AI178" i="4"/>
  <c r="I176" i="10"/>
  <c r="AI136" i="4"/>
  <c r="AJ136" i="4"/>
  <c r="AL136" i="4"/>
  <c r="AK136" i="4"/>
  <c r="AO136" i="4"/>
  <c r="AM136" i="4"/>
  <c r="I134" i="10"/>
  <c r="AN136" i="4"/>
  <c r="AI41" i="4"/>
  <c r="AM41" i="4"/>
  <c r="AJ41" i="4"/>
  <c r="AO41" i="4"/>
  <c r="I39" i="10"/>
  <c r="AL41" i="4"/>
  <c r="AN41" i="4"/>
  <c r="AK41" i="4"/>
  <c r="AM141" i="4"/>
  <c r="AJ141" i="4"/>
  <c r="AL141" i="4"/>
  <c r="AI141" i="4"/>
  <c r="AK141" i="4"/>
  <c r="AN141" i="4"/>
  <c r="AO141" i="4"/>
  <c r="I139" i="10"/>
  <c r="I78" i="10"/>
  <c r="AN80" i="4"/>
  <c r="AM80" i="4"/>
  <c r="AO80" i="4"/>
  <c r="AJ80" i="4"/>
  <c r="AK80" i="4"/>
  <c r="AI80" i="4"/>
  <c r="AL80" i="4"/>
  <c r="AM102" i="4"/>
  <c r="AO102" i="4"/>
  <c r="AJ102" i="4"/>
  <c r="AK102" i="4"/>
  <c r="AL102" i="4"/>
  <c r="AI102" i="4"/>
  <c r="I100" i="10"/>
  <c r="AN102" i="4"/>
  <c r="AK111" i="4"/>
  <c r="AJ111" i="4"/>
  <c r="AM111" i="4"/>
  <c r="AI111" i="4"/>
  <c r="AL111" i="4"/>
  <c r="I109" i="10"/>
  <c r="AN111" i="4"/>
  <c r="AO111" i="4"/>
  <c r="AL74" i="4"/>
  <c r="AK74" i="4"/>
  <c r="AO74" i="4"/>
  <c r="AN74" i="4"/>
  <c r="AI74" i="4"/>
  <c r="I72" i="10"/>
  <c r="AM74" i="4"/>
  <c r="AJ74" i="4"/>
  <c r="I197" i="10"/>
  <c r="AM199" i="4"/>
  <c r="AK199" i="4"/>
  <c r="AI199" i="4"/>
  <c r="AL199" i="4"/>
  <c r="AJ199" i="4"/>
  <c r="AN199" i="4"/>
  <c r="AO199" i="4"/>
  <c r="AM191" i="4"/>
  <c r="AN191" i="4"/>
  <c r="AJ191" i="4"/>
  <c r="AI191" i="4"/>
  <c r="I189" i="10"/>
  <c r="S189" i="10" s="1"/>
  <c r="AK191" i="4"/>
  <c r="AO191" i="4"/>
  <c r="AL191" i="4"/>
  <c r="AL12" i="4"/>
  <c r="I10" i="10"/>
  <c r="P10" i="10" s="1"/>
  <c r="AM12" i="4"/>
  <c r="AN12" i="4"/>
  <c r="AK12" i="4"/>
  <c r="AI12" i="4"/>
  <c r="AO12" i="4"/>
  <c r="AJ12" i="4"/>
  <c r="U181" i="10"/>
  <c r="I88" i="10"/>
  <c r="AJ175" i="4"/>
  <c r="AO175" i="4"/>
  <c r="Y152" i="10"/>
  <c r="AN175" i="4"/>
  <c r="N84" i="10"/>
  <c r="N183" i="10"/>
  <c r="AN90" i="4"/>
  <c r="I173" i="10"/>
  <c r="U173" i="10" s="1"/>
  <c r="V152" i="10"/>
  <c r="Y46" i="10"/>
  <c r="N181" i="10"/>
  <c r="N25" i="10"/>
  <c r="AK210" i="4"/>
  <c r="AM210" i="4"/>
  <c r="AI210" i="4"/>
  <c r="AJ210" i="4"/>
  <c r="N67" i="10"/>
  <c r="AM90" i="4"/>
  <c r="AL90" i="4"/>
  <c r="AJ90" i="4"/>
  <c r="AI175" i="4"/>
  <c r="AK90" i="4"/>
  <c r="N46" i="10"/>
  <c r="N116" i="10"/>
  <c r="N178" i="10"/>
  <c r="X171" i="10"/>
  <c r="N171" i="10"/>
  <c r="N82" i="10"/>
  <c r="Y82" i="10"/>
  <c r="N162" i="10"/>
  <c r="V162" i="10"/>
  <c r="V22" i="10"/>
  <c r="W52" i="10"/>
  <c r="V77" i="10"/>
  <c r="U77" i="10"/>
  <c r="W168" i="10"/>
  <c r="X181" i="10"/>
  <c r="V108" i="10"/>
  <c r="W27" i="10"/>
  <c r="U161" i="10"/>
  <c r="U94" i="10"/>
  <c r="X119" i="10"/>
  <c r="V144" i="10"/>
  <c r="S92" i="10"/>
  <c r="S144" i="10"/>
  <c r="V136" i="10"/>
  <c r="W152" i="10"/>
  <c r="T42" i="10"/>
  <c r="T194" i="10"/>
  <c r="T192" i="10"/>
  <c r="S35" i="10"/>
  <c r="W101" i="10"/>
  <c r="X99" i="10"/>
  <c r="U43" i="10"/>
  <c r="V119" i="10"/>
  <c r="W174" i="10"/>
  <c r="Y182" i="10"/>
  <c r="W182" i="10"/>
  <c r="V147" i="10"/>
  <c r="S159" i="10"/>
  <c r="T120" i="10"/>
  <c r="Y54" i="10"/>
  <c r="W21" i="10"/>
  <c r="V28" i="10"/>
  <c r="W28" i="10"/>
  <c r="W124" i="10"/>
  <c r="W180" i="10"/>
  <c r="U199" i="10"/>
  <c r="N103" i="10"/>
  <c r="U111" i="10"/>
  <c r="X111" i="10"/>
  <c r="Y111" i="10"/>
  <c r="T111" i="10"/>
  <c r="V111" i="10"/>
  <c r="W111" i="10"/>
  <c r="S111" i="10"/>
  <c r="N145" i="10"/>
  <c r="W187" i="10"/>
  <c r="V187" i="10"/>
  <c r="S187" i="10"/>
  <c r="Y47" i="10"/>
  <c r="Y174" i="10"/>
  <c r="X174" i="10"/>
  <c r="X182" i="10"/>
  <c r="W147" i="10"/>
  <c r="Y147" i="10"/>
  <c r="Y190" i="10"/>
  <c r="X185" i="10"/>
  <c r="S190" i="10"/>
  <c r="T185" i="10"/>
  <c r="V186" i="10"/>
  <c r="S22" i="10"/>
  <c r="U22" i="10"/>
  <c r="W83" i="10"/>
  <c r="T83" i="10"/>
  <c r="T190" i="10"/>
  <c r="U47" i="10"/>
  <c r="T52" i="10"/>
  <c r="S42" i="10"/>
  <c r="S28" i="10"/>
  <c r="Y20" i="10"/>
  <c r="U20" i="10"/>
  <c r="S206" i="10"/>
  <c r="W206" i="10"/>
  <c r="V174" i="10"/>
  <c r="T174" i="10"/>
  <c r="S174" i="10"/>
  <c r="U147" i="10"/>
  <c r="U182" i="10"/>
  <c r="X147" i="10"/>
  <c r="W190" i="10"/>
  <c r="U185" i="10"/>
  <c r="U186" i="10"/>
  <c r="T22" i="10"/>
  <c r="Y22" i="10"/>
  <c r="S83" i="10"/>
  <c r="V183" i="10"/>
  <c r="X183" i="10"/>
  <c r="X28" i="10"/>
  <c r="Y28" i="10"/>
  <c r="Y206" i="10"/>
  <c r="W20" i="10"/>
  <c r="U187" i="10"/>
  <c r="S47" i="10"/>
  <c r="X47" i="10"/>
  <c r="W47" i="10"/>
  <c r="V190" i="10"/>
  <c r="W22" i="10"/>
  <c r="Y83" i="10"/>
  <c r="T183" i="10"/>
  <c r="X20" i="10"/>
  <c r="N69" i="10"/>
  <c r="S54" i="10"/>
  <c r="W161" i="10"/>
  <c r="V43" i="10"/>
  <c r="X142" i="10"/>
  <c r="Y87" i="10"/>
  <c r="U119" i="10"/>
  <c r="S119" i="10"/>
  <c r="S79" i="10"/>
  <c r="Y156" i="10"/>
  <c r="V118" i="10"/>
  <c r="V171" i="10"/>
  <c r="V92" i="10"/>
  <c r="T144" i="10"/>
  <c r="U120" i="10"/>
  <c r="X172" i="10"/>
  <c r="V166" i="10"/>
  <c r="S115" i="10"/>
  <c r="X120" i="10"/>
  <c r="S166" i="10"/>
  <c r="W172" i="10"/>
  <c r="V157" i="10"/>
  <c r="X179" i="10"/>
  <c r="T152" i="10"/>
  <c r="X161" i="10"/>
  <c r="X152" i="10"/>
  <c r="V27" i="10"/>
  <c r="T36" i="10"/>
  <c r="S172" i="10"/>
  <c r="U168" i="10"/>
  <c r="X36" i="10"/>
  <c r="U14" i="10"/>
  <c r="X194" i="10"/>
  <c r="V199" i="10"/>
  <c r="U192" i="10"/>
  <c r="X192" i="10"/>
  <c r="V192" i="10"/>
  <c r="T94" i="10"/>
  <c r="T35" i="10"/>
  <c r="Y199" i="10"/>
  <c r="Y192" i="10"/>
  <c r="U149" i="10"/>
  <c r="U171" i="10"/>
  <c r="S99" i="10"/>
  <c r="Y142" i="10"/>
  <c r="X168" i="10"/>
  <c r="V188" i="10"/>
  <c r="U179" i="10"/>
  <c r="U27" i="10"/>
  <c r="S87" i="10"/>
  <c r="S43" i="10"/>
  <c r="T54" i="10"/>
  <c r="U194" i="10"/>
  <c r="S36" i="10"/>
  <c r="U152" i="10"/>
  <c r="Y120" i="10"/>
  <c r="T118" i="10"/>
  <c r="V124" i="10"/>
  <c r="W115" i="10"/>
  <c r="T172" i="10"/>
  <c r="X92" i="10"/>
  <c r="Y161" i="10"/>
  <c r="S157" i="10"/>
  <c r="Y35" i="10"/>
  <c r="S14" i="10"/>
  <c r="X156" i="10"/>
  <c r="S94" i="10"/>
  <c r="X166" i="10"/>
  <c r="X101" i="10"/>
  <c r="S188" i="10"/>
  <c r="V168" i="10"/>
  <c r="Y168" i="10"/>
  <c r="W54" i="10"/>
  <c r="Y181" i="10"/>
  <c r="S124" i="10"/>
  <c r="U108" i="10"/>
  <c r="S108" i="10"/>
  <c r="V101" i="10"/>
  <c r="T101" i="10"/>
  <c r="T168" i="10"/>
  <c r="Y188" i="10"/>
  <c r="V181" i="10"/>
  <c r="S181" i="10"/>
  <c r="T108" i="10"/>
  <c r="X108" i="10"/>
  <c r="W99" i="10"/>
  <c r="X124" i="10"/>
  <c r="X11" i="10"/>
  <c r="V94" i="10"/>
  <c r="V79" i="10"/>
  <c r="W94" i="10"/>
  <c r="W43" i="10"/>
  <c r="T27" i="10"/>
  <c r="Y43" i="10"/>
  <c r="W79" i="10"/>
  <c r="T142" i="10"/>
  <c r="S142" i="10"/>
  <c r="W119" i="10"/>
  <c r="V87" i="10"/>
  <c r="U79" i="10"/>
  <c r="S11" i="10"/>
  <c r="W156" i="10"/>
  <c r="U156" i="10"/>
  <c r="S118" i="10"/>
  <c r="S171" i="10"/>
  <c r="Y92" i="10"/>
  <c r="W171" i="10"/>
  <c r="Y171" i="10"/>
  <c r="W144" i="10"/>
  <c r="T136" i="10"/>
  <c r="Y157" i="10"/>
  <c r="U166" i="10"/>
  <c r="Y172" i="10"/>
  <c r="U115" i="10"/>
  <c r="T166" i="10"/>
  <c r="X157" i="10"/>
  <c r="Y166" i="10"/>
  <c r="V161" i="10"/>
  <c r="Y94" i="10"/>
  <c r="W87" i="10"/>
  <c r="Y149" i="10"/>
  <c r="V36" i="10"/>
  <c r="W36" i="10"/>
  <c r="U36" i="10"/>
  <c r="X43" i="10"/>
  <c r="T124" i="10"/>
  <c r="Y19" i="10"/>
  <c r="U19" i="10"/>
  <c r="U101" i="10"/>
  <c r="V99" i="10"/>
  <c r="Y99" i="10"/>
  <c r="T11" i="10"/>
  <c r="S27" i="10"/>
  <c r="U188" i="10"/>
  <c r="T181" i="10"/>
  <c r="Y124" i="10"/>
  <c r="W11" i="10"/>
  <c r="X27" i="10"/>
  <c r="S161" i="10"/>
  <c r="X79" i="10"/>
  <c r="V142" i="10"/>
  <c r="Y119" i="10"/>
  <c r="T87" i="10"/>
  <c r="V156" i="10"/>
  <c r="W118" i="10"/>
  <c r="X118" i="10"/>
  <c r="Y144" i="10"/>
  <c r="Y115" i="10"/>
  <c r="S120" i="10"/>
  <c r="U136" i="10"/>
  <c r="U157" i="10"/>
  <c r="Y136" i="10"/>
  <c r="W136" i="10"/>
  <c r="T115" i="10"/>
  <c r="W194" i="10"/>
  <c r="V104" i="10"/>
  <c r="S158" i="10"/>
  <c r="S204" i="10"/>
  <c r="T46" i="10"/>
  <c r="T34" i="10"/>
  <c r="U89" i="10"/>
  <c r="U21" i="10"/>
  <c r="Y77" i="10"/>
  <c r="W140" i="10"/>
  <c r="V19" i="10"/>
  <c r="W19" i="10"/>
  <c r="U34" i="10"/>
  <c r="X75" i="10"/>
  <c r="S77" i="10"/>
  <c r="W104" i="10"/>
  <c r="V46" i="10"/>
  <c r="U159" i="10"/>
  <c r="S34" i="10"/>
  <c r="T75" i="10"/>
  <c r="W34" i="10"/>
  <c r="U180" i="10"/>
  <c r="Y180" i="10"/>
  <c r="U140" i="10"/>
  <c r="X158" i="10"/>
  <c r="X104" i="10"/>
  <c r="T158" i="10"/>
  <c r="S75" i="10"/>
  <c r="W46" i="10"/>
  <c r="V154" i="10"/>
  <c r="W159" i="10"/>
  <c r="T26" i="10"/>
  <c r="S84" i="10"/>
  <c r="X77" i="10"/>
  <c r="X19" i="10"/>
  <c r="X186" i="10"/>
  <c r="Y52" i="10"/>
  <c r="T19" i="10"/>
  <c r="T186" i="10"/>
  <c r="T28" i="10"/>
  <c r="T182" i="10"/>
  <c r="W42" i="10"/>
  <c r="T147" i="10"/>
  <c r="V47" i="10"/>
  <c r="U190" i="10"/>
  <c r="Y185" i="10"/>
  <c r="Y183" i="10"/>
  <c r="T20" i="10"/>
  <c r="X206" i="10"/>
  <c r="X15" i="10"/>
  <c r="N102" i="10"/>
  <c r="N122" i="10"/>
  <c r="V122" i="10"/>
  <c r="N170" i="10"/>
  <c r="V126" i="10"/>
  <c r="T126" i="10"/>
  <c r="X126" i="10"/>
  <c r="W126" i="10"/>
  <c r="Y126" i="10"/>
  <c r="U126" i="10"/>
  <c r="S126" i="10"/>
  <c r="V202" i="10"/>
  <c r="X202" i="10"/>
  <c r="Y202" i="10"/>
  <c r="S202" i="10"/>
  <c r="W202" i="10"/>
  <c r="Y23" i="10"/>
  <c r="T23" i="10"/>
  <c r="S41" i="10"/>
  <c r="W41" i="10"/>
  <c r="X41" i="10"/>
  <c r="U41" i="10"/>
  <c r="T41" i="10"/>
  <c r="W68" i="10"/>
  <c r="S68" i="10"/>
  <c r="V68" i="10"/>
  <c r="X68" i="10"/>
  <c r="U68" i="10"/>
  <c r="T68" i="10"/>
  <c r="Y68" i="10"/>
  <c r="T50" i="10"/>
  <c r="V50" i="10"/>
  <c r="V91" i="10"/>
  <c r="W91" i="10"/>
  <c r="T91" i="10"/>
  <c r="Y151" i="10"/>
  <c r="W151" i="10"/>
  <c r="X151" i="10"/>
  <c r="T151" i="10"/>
  <c r="S151" i="10"/>
  <c r="V151" i="10"/>
  <c r="U151" i="10"/>
  <c r="T44" i="10"/>
  <c r="V44" i="10"/>
  <c r="X44" i="10"/>
  <c r="Y44" i="10"/>
  <c r="U44" i="10"/>
  <c r="W44" i="10"/>
  <c r="S44" i="10"/>
  <c r="T90" i="10"/>
  <c r="Y90" i="10"/>
  <c r="W90" i="10"/>
  <c r="S90" i="10"/>
  <c r="U90" i="10"/>
  <c r="V191" i="10"/>
  <c r="W191" i="10"/>
  <c r="X191" i="10"/>
  <c r="S191" i="10"/>
  <c r="T191" i="10"/>
  <c r="X121" i="10"/>
  <c r="U121" i="10"/>
  <c r="W121" i="10"/>
  <c r="Y121" i="10"/>
  <c r="Y16" i="10"/>
  <c r="S16" i="10"/>
  <c r="W16" i="10"/>
  <c r="U16" i="10"/>
  <c r="V16" i="10"/>
  <c r="X16" i="10"/>
  <c r="T53" i="10"/>
  <c r="V53" i="10"/>
  <c r="Y53" i="10"/>
  <c r="W53" i="10"/>
  <c r="S53" i="10"/>
  <c r="T165" i="10"/>
  <c r="W165" i="10"/>
  <c r="Y165" i="10"/>
  <c r="X165" i="10"/>
  <c r="S98" i="10"/>
  <c r="Y98" i="10"/>
  <c r="T98" i="10"/>
  <c r="W117" i="10"/>
  <c r="Y117" i="10"/>
  <c r="Y18" i="10"/>
  <c r="X18" i="10"/>
  <c r="T18" i="10"/>
  <c r="T112" i="10"/>
  <c r="Y112" i="10"/>
  <c r="X112" i="10"/>
  <c r="T116" i="10"/>
  <c r="W116" i="10"/>
  <c r="S116" i="10"/>
  <c r="Y116" i="10"/>
  <c r="U116" i="10"/>
  <c r="X116" i="10"/>
  <c r="U33" i="10"/>
  <c r="V33" i="10"/>
  <c r="S33" i="10"/>
  <c r="W138" i="10"/>
  <c r="U138" i="10"/>
  <c r="X131" i="10"/>
  <c r="Y131" i="10"/>
  <c r="S131" i="10"/>
  <c r="U131" i="10"/>
  <c r="Y123" i="10"/>
  <c r="S123" i="10"/>
  <c r="V123" i="10"/>
  <c r="V110" i="10"/>
  <c r="W110" i="10"/>
  <c r="X110" i="10"/>
  <c r="Y110" i="10"/>
  <c r="W163" i="10"/>
  <c r="V163" i="10"/>
  <c r="T163" i="10"/>
  <c r="V60" i="10"/>
  <c r="U60" i="10"/>
  <c r="X60" i="10"/>
  <c r="S60" i="10"/>
  <c r="T60" i="10"/>
  <c r="W60" i="10"/>
  <c r="T65" i="10"/>
  <c r="X65" i="10"/>
  <c r="S65" i="10"/>
  <c r="V65" i="10"/>
  <c r="W65" i="10"/>
  <c r="X55" i="10"/>
  <c r="T55" i="10"/>
  <c r="V55" i="10"/>
  <c r="W55" i="10"/>
  <c r="S55" i="10"/>
  <c r="S49" i="10"/>
  <c r="W49" i="10"/>
  <c r="Y49" i="10"/>
  <c r="W40" i="10"/>
  <c r="V40" i="10"/>
  <c r="U203" i="10"/>
  <c r="X203" i="10"/>
  <c r="V203" i="10"/>
  <c r="W203" i="10"/>
  <c r="Y203" i="10"/>
  <c r="U129" i="10"/>
  <c r="W129" i="10"/>
  <c r="T129" i="10"/>
  <c r="S129" i="10"/>
  <c r="S51" i="10"/>
  <c r="U51" i="10"/>
  <c r="W143" i="10"/>
  <c r="V143" i="10"/>
  <c r="S143" i="10"/>
  <c r="U143" i="10"/>
  <c r="X143" i="10"/>
  <c r="S112" i="10"/>
  <c r="W98" i="10"/>
  <c r="W123" i="10"/>
  <c r="T123" i="10"/>
  <c r="S91" i="10"/>
  <c r="Y55" i="10"/>
  <c r="Y50" i="10"/>
  <c r="X23" i="10"/>
  <c r="U18" i="10"/>
  <c r="S40" i="10"/>
  <c r="T203" i="10"/>
  <c r="T110" i="10"/>
  <c r="V117" i="10"/>
  <c r="U163" i="10"/>
  <c r="T49" i="10"/>
  <c r="Y65" i="10"/>
  <c r="T138" i="10"/>
  <c r="Y138" i="10"/>
  <c r="W23" i="10"/>
  <c r="X90" i="10"/>
  <c r="S121" i="10"/>
  <c r="U112" i="10"/>
  <c r="V98" i="10"/>
  <c r="Y51" i="10"/>
  <c r="W51" i="10"/>
  <c r="U91" i="10"/>
  <c r="U50" i="10"/>
  <c r="V23" i="10"/>
  <c r="X40" i="10"/>
  <c r="X91" i="10"/>
  <c r="S117" i="10"/>
  <c r="S110" i="10"/>
  <c r="S163" i="10"/>
  <c r="U49" i="10"/>
  <c r="U65" i="10"/>
  <c r="X129" i="10"/>
  <c r="N160" i="10"/>
  <c r="Y160" i="10"/>
  <c r="N64" i="10"/>
  <c r="T64" i="10"/>
  <c r="T121" i="10"/>
  <c r="U202" i="10"/>
  <c r="N29" i="10"/>
  <c r="X33" i="10"/>
  <c r="Y33" i="10"/>
  <c r="V112" i="10"/>
  <c r="N13" i="10"/>
  <c r="X98" i="10"/>
  <c r="T131" i="10"/>
  <c r="V88" i="10"/>
  <c r="T51" i="10"/>
  <c r="X51" i="10"/>
  <c r="V131" i="10"/>
  <c r="N114" i="10"/>
  <c r="X114" i="10"/>
  <c r="N85" i="10"/>
  <c r="N130" i="10"/>
  <c r="N198" i="10"/>
  <c r="S198" i="10"/>
  <c r="X50" i="10"/>
  <c r="U23" i="10"/>
  <c r="V18" i="10"/>
  <c r="S18" i="10"/>
  <c r="T40" i="10"/>
  <c r="X117" i="10"/>
  <c r="X163" i="10"/>
  <c r="V49" i="10"/>
  <c r="T16" i="10"/>
  <c r="N105" i="10"/>
  <c r="U105" i="10"/>
  <c r="W50" i="10"/>
  <c r="Y143" i="10"/>
  <c r="N12" i="10"/>
  <c r="V12" i="10"/>
  <c r="N135" i="10"/>
  <c r="S135" i="10"/>
  <c r="T167" i="10"/>
  <c r="S167" i="10"/>
  <c r="V167" i="10"/>
  <c r="Y167" i="10"/>
  <c r="T202" i="10"/>
  <c r="V41" i="10"/>
  <c r="V90" i="10"/>
  <c r="V121" i="10"/>
  <c r="U53" i="10"/>
  <c r="V138" i="10"/>
  <c r="T57" i="10"/>
  <c r="X57" i="10"/>
  <c r="S57" i="10"/>
  <c r="W57" i="10"/>
  <c r="V57" i="10"/>
  <c r="U57" i="10"/>
  <c r="Y57" i="10"/>
  <c r="Y60" i="10"/>
  <c r="U55" i="10"/>
  <c r="W95" i="10"/>
  <c r="S95" i="10"/>
  <c r="U95" i="10"/>
  <c r="V95" i="10"/>
  <c r="Y95" i="10"/>
  <c r="X95" i="10"/>
  <c r="T95" i="10"/>
  <c r="U40" i="10"/>
  <c r="T143" i="10"/>
  <c r="S104" i="10"/>
  <c r="N189" i="10"/>
  <c r="V158" i="10"/>
  <c r="Y204" i="10"/>
  <c r="Y75" i="10"/>
  <c r="V204" i="10"/>
  <c r="N195" i="10"/>
  <c r="U195" i="10"/>
  <c r="X204" i="10"/>
  <c r="N45" i="10"/>
  <c r="X45" i="10"/>
  <c r="U46" i="10"/>
  <c r="T154" i="10"/>
  <c r="Y159" i="10"/>
  <c r="S154" i="10"/>
  <c r="V89" i="10"/>
  <c r="W89" i="10"/>
  <c r="S89" i="10"/>
  <c r="X167" i="10"/>
  <c r="Y34" i="10"/>
  <c r="N196" i="10"/>
  <c r="X196" i="10"/>
  <c r="W84" i="10"/>
  <c r="V140" i="10"/>
  <c r="T140" i="10"/>
  <c r="V180" i="10"/>
  <c r="X159" i="10"/>
  <c r="N208" i="10"/>
  <c r="N32" i="10"/>
  <c r="W32" i="10"/>
  <c r="T15" i="10"/>
  <c r="V15" i="10"/>
  <c r="U167" i="10"/>
  <c r="T84" i="10"/>
  <c r="Y89" i="10"/>
  <c r="V159" i="10"/>
  <c r="V31" i="10"/>
  <c r="W75" i="10"/>
  <c r="W204" i="10"/>
  <c r="X46" i="10"/>
  <c r="V34" i="10"/>
  <c r="X154" i="10"/>
  <c r="S26" i="10"/>
  <c r="T199" i="10"/>
  <c r="S199" i="10"/>
  <c r="V149" i="10"/>
  <c r="S149" i="10"/>
  <c r="U132" i="10"/>
  <c r="W132" i="10"/>
  <c r="X132" i="10"/>
  <c r="Y132" i="10"/>
  <c r="T132" i="10"/>
  <c r="S132" i="10"/>
  <c r="V132" i="10"/>
  <c r="U164" i="10"/>
  <c r="W164" i="10"/>
  <c r="X164" i="10"/>
  <c r="V164" i="10"/>
  <c r="T164" i="10"/>
  <c r="S164" i="10"/>
  <c r="Y164" i="10"/>
  <c r="V66" i="10"/>
  <c r="W66" i="10"/>
  <c r="S66" i="10"/>
  <c r="Y66" i="10"/>
  <c r="T66" i="10"/>
  <c r="X66" i="10"/>
  <c r="U66" i="10"/>
  <c r="W179" i="10"/>
  <c r="T179" i="10"/>
  <c r="Y179" i="10"/>
  <c r="S194" i="10"/>
  <c r="V194" i="10"/>
  <c r="T77" i="10"/>
  <c r="X140" i="10"/>
  <c r="S180" i="10"/>
  <c r="V21" i="10"/>
  <c r="V35" i="10"/>
  <c r="W35" i="10"/>
  <c r="N197" i="10"/>
  <c r="W197" i="10"/>
  <c r="U106" i="10"/>
  <c r="N109" i="10"/>
  <c r="W109" i="10"/>
  <c r="N38" i="10"/>
  <c r="V38" i="10"/>
  <c r="N175" i="10"/>
  <c r="N56" i="10"/>
  <c r="N146" i="10"/>
  <c r="Y15" i="10"/>
  <c r="Y63" i="10"/>
  <c r="T63" i="10"/>
  <c r="S63" i="10"/>
  <c r="X63" i="10"/>
  <c r="W63" i="10"/>
  <c r="V63" i="10"/>
  <c r="U63" i="10"/>
  <c r="T31" i="10"/>
  <c r="S31" i="10"/>
  <c r="S23" i="10"/>
  <c r="S50" i="10"/>
  <c r="Y191" i="10"/>
  <c r="V165" i="10"/>
  <c r="U117" i="10"/>
  <c r="T33" i="10"/>
  <c r="X123" i="10"/>
  <c r="U110" i="10"/>
  <c r="S21" i="10"/>
  <c r="X21" i="10"/>
  <c r="T21" i="10"/>
  <c r="Y129" i="10"/>
  <c r="V51" i="10"/>
  <c r="Y104" i="10"/>
  <c r="U158" i="10"/>
  <c r="N113" i="10"/>
  <c r="Y113" i="10"/>
  <c r="U204" i="10"/>
  <c r="N137" i="10"/>
  <c r="N81" i="10"/>
  <c r="S81" i="10"/>
  <c r="N200" i="10"/>
  <c r="T200" i="10"/>
  <c r="U154" i="10"/>
  <c r="Y154" i="10"/>
  <c r="U26" i="10"/>
  <c r="V26" i="10"/>
  <c r="X26" i="10"/>
  <c r="N48" i="10"/>
  <c r="Y48" i="10"/>
  <c r="W167" i="10"/>
  <c r="N80" i="10"/>
  <c r="X80" i="10"/>
  <c r="Y84" i="10"/>
  <c r="V84" i="10"/>
  <c r="N155" i="10"/>
  <c r="V155" i="10"/>
  <c r="N201" i="10"/>
  <c r="T201" i="10"/>
  <c r="N127" i="10"/>
  <c r="V127" i="10"/>
  <c r="W26" i="10"/>
  <c r="Y140" i="10"/>
  <c r="N86" i="10"/>
  <c r="S86" i="10"/>
  <c r="N207" i="10"/>
  <c r="X207" i="10"/>
  <c r="W31" i="10"/>
  <c r="N107" i="10"/>
  <c r="V107" i="10"/>
  <c r="Y31" i="10"/>
  <c r="U15" i="10"/>
  <c r="S15" i="10"/>
  <c r="X97" i="10"/>
  <c r="Y97" i="10"/>
  <c r="V97" i="10"/>
  <c r="T97" i="10"/>
  <c r="S97" i="10"/>
  <c r="W97" i="10"/>
  <c r="U97" i="10"/>
  <c r="S52" i="10"/>
  <c r="X52" i="10"/>
  <c r="U52" i="10"/>
  <c r="Y42" i="10"/>
  <c r="U42" i="10"/>
  <c r="V42" i="10"/>
  <c r="X62" i="10"/>
  <c r="W62" i="10"/>
  <c r="Y62" i="10"/>
  <c r="S62" i="10"/>
  <c r="U62" i="10"/>
  <c r="V62" i="10"/>
  <c r="T62" i="10"/>
  <c r="W105" i="10"/>
  <c r="W38" i="10"/>
  <c r="W64" i="10"/>
  <c r="U32" i="10"/>
  <c r="V32" i="10"/>
  <c r="T32" i="10"/>
  <c r="V106" i="10"/>
  <c r="T170" i="10"/>
  <c r="T86" i="10"/>
  <c r="S170" i="10"/>
  <c r="X170" i="10"/>
  <c r="P218" i="3"/>
  <c r="X218" i="3"/>
  <c r="S207" i="10"/>
  <c r="X184" i="10"/>
  <c r="Y38" i="10"/>
  <c r="U38" i="10"/>
  <c r="Y135" i="10"/>
  <c r="S196" i="10"/>
  <c r="S64" i="10"/>
  <c r="U80" i="10"/>
  <c r="U48" i="10"/>
  <c r="S48" i="10"/>
  <c r="V160" i="10"/>
  <c r="V135" i="10"/>
  <c r="U135" i="10"/>
  <c r="N218" i="1"/>
  <c r="W218" i="1"/>
  <c r="X109" i="10"/>
  <c r="T197" i="10"/>
  <c r="Y106" i="10"/>
  <c r="X106" i="10"/>
  <c r="Y102" i="10"/>
  <c r="X122" i="10"/>
  <c r="U102" i="10"/>
  <c r="W102" i="10"/>
  <c r="T102" i="10"/>
  <c r="T81" i="10"/>
  <c r="X81" i="10"/>
  <c r="S122" i="10"/>
  <c r="U125" i="10"/>
  <c r="V125" i="10"/>
  <c r="Y125" i="10"/>
  <c r="X125" i="10"/>
  <c r="W125" i="10"/>
  <c r="S125" i="10"/>
  <c r="V45" i="10"/>
  <c r="U137" i="10"/>
  <c r="V137" i="10"/>
  <c r="T137" i="10"/>
  <c r="Y137" i="10"/>
  <c r="S137" i="10"/>
  <c r="X137" i="10"/>
  <c r="W137" i="10"/>
  <c r="W195" i="10"/>
  <c r="T195" i="10"/>
  <c r="S113" i="10"/>
  <c r="V102" i="10"/>
  <c r="S102" i="10"/>
  <c r="W114" i="10"/>
  <c r="S114" i="10"/>
  <c r="U85" i="10"/>
  <c r="W85" i="10"/>
  <c r="X85" i="10"/>
  <c r="T85" i="10"/>
  <c r="Y85" i="10"/>
  <c r="V85" i="10"/>
  <c r="S85" i="10"/>
  <c r="U130" i="10"/>
  <c r="Y130" i="10"/>
  <c r="X130" i="10"/>
  <c r="V130" i="10"/>
  <c r="T130" i="10"/>
  <c r="S130" i="10"/>
  <c r="W130" i="10"/>
  <c r="W198" i="10"/>
  <c r="C17" i="9"/>
  <c r="C14" i="10"/>
  <c r="C18" i="1"/>
  <c r="B17" i="1"/>
  <c r="C17" i="3"/>
  <c r="C17" i="13"/>
  <c r="C17" i="2"/>
  <c r="C16" i="4"/>
  <c r="X189" i="10"/>
  <c r="T189" i="10"/>
  <c r="U189" i="10"/>
  <c r="V189" i="10"/>
  <c r="AF16" i="2"/>
  <c r="AF8" i="2" s="1"/>
  <c r="U218" i="2" s="1"/>
  <c r="Z16" i="2"/>
  <c r="Z8" i="2" s="1"/>
  <c r="H218" i="2" s="1"/>
  <c r="AE16" i="2"/>
  <c r="AE8" i="2" s="1"/>
  <c r="AD16" i="2"/>
  <c r="AD8" i="2" s="1"/>
  <c r="N218" i="2" s="1"/>
  <c r="AB16" i="2"/>
  <c r="AB8" i="2" s="1"/>
  <c r="J218" i="2" s="1"/>
  <c r="W16" i="2"/>
  <c r="AC16" i="2"/>
  <c r="AC8" i="2" s="1"/>
  <c r="K218" i="2" s="1"/>
  <c r="AA16" i="2"/>
  <c r="AA8" i="2" s="1"/>
  <c r="I218" i="2" s="1"/>
  <c r="V213" i="2"/>
  <c r="T17" i="10"/>
  <c r="X17" i="10"/>
  <c r="U17" i="10"/>
  <c r="U13" i="10"/>
  <c r="X13" i="10"/>
  <c r="V13" i="10"/>
  <c r="Y13" i="10"/>
  <c r="T13" i="10"/>
  <c r="W13" i="10"/>
  <c r="S13" i="10"/>
  <c r="W93" i="10"/>
  <c r="N106" i="10" l="1"/>
  <c r="N74" i="10"/>
  <c r="N173" i="10"/>
  <c r="Y74" i="10"/>
  <c r="N88" i="10"/>
  <c r="Y189" i="10"/>
  <c r="W189" i="10"/>
  <c r="S205" i="10"/>
  <c r="U205" i="10"/>
  <c r="Y17" i="10"/>
  <c r="N184" i="10"/>
  <c r="N17" i="10"/>
  <c r="W17" i="10"/>
  <c r="W173" i="10"/>
  <c r="N125" i="10"/>
  <c r="V17" i="10"/>
  <c r="AK8" i="4"/>
  <c r="X169" i="10"/>
  <c r="S169" i="10"/>
  <c r="U128" i="10"/>
  <c r="V128" i="10"/>
  <c r="Y128" i="10"/>
  <c r="W128" i="10"/>
  <c r="X128" i="10"/>
  <c r="S128" i="10"/>
  <c r="T128" i="10"/>
  <c r="N169" i="10"/>
  <c r="V193" i="10"/>
  <c r="S162" i="10"/>
  <c r="N141" i="10"/>
  <c r="U162" i="10"/>
  <c r="N73" i="10"/>
  <c r="X74" i="10"/>
  <c r="N205" i="10"/>
  <c r="N193" i="10"/>
  <c r="Y162" i="10"/>
  <c r="T82" i="10"/>
  <c r="AJ8" i="4"/>
  <c r="AN8" i="4"/>
  <c r="AL8" i="4"/>
  <c r="AI8" i="4"/>
  <c r="AM8" i="4"/>
  <c r="AO8" i="4"/>
  <c r="N139" i="10"/>
  <c r="N176" i="10"/>
  <c r="U93" i="10"/>
  <c r="T162" i="10"/>
  <c r="V93" i="10"/>
  <c r="N59" i="10"/>
  <c r="Y25" i="10"/>
  <c r="N100" i="10"/>
  <c r="N134" i="10"/>
  <c r="N61" i="10"/>
  <c r="N150" i="10"/>
  <c r="N71" i="10"/>
  <c r="N93" i="10"/>
  <c r="W25" i="10"/>
  <c r="T25" i="10"/>
  <c r="S25" i="10"/>
  <c r="V25" i="10"/>
  <c r="U25" i="10"/>
  <c r="X25" i="10"/>
  <c r="N10" i="10"/>
  <c r="N72" i="10"/>
  <c r="N133" i="10"/>
  <c r="N24" i="10"/>
  <c r="U67" i="10"/>
  <c r="W67" i="10"/>
  <c r="T67" i="10"/>
  <c r="Y67" i="10"/>
  <c r="X67" i="10"/>
  <c r="V67" i="10"/>
  <c r="S67" i="10"/>
  <c r="Y93" i="10"/>
  <c r="U184" i="10"/>
  <c r="V178" i="10"/>
  <c r="S178" i="10"/>
  <c r="W178" i="10"/>
  <c r="U178" i="10"/>
  <c r="X178" i="10"/>
  <c r="Y178" i="10"/>
  <c r="T178" i="10"/>
  <c r="N78" i="10"/>
  <c r="N39" i="10"/>
  <c r="N58" i="10"/>
  <c r="N177" i="10"/>
  <c r="N96" i="10"/>
  <c r="V82" i="10"/>
  <c r="U82" i="10"/>
  <c r="W82" i="10"/>
  <c r="S82" i="10"/>
  <c r="X82" i="10"/>
  <c r="W162" i="10"/>
  <c r="X162" i="10"/>
  <c r="V81" i="10"/>
  <c r="V207" i="10"/>
  <c r="Y81" i="10"/>
  <c r="X197" i="10"/>
  <c r="Y207" i="10"/>
  <c r="U103" i="10"/>
  <c r="Y103" i="10"/>
  <c r="W103" i="10"/>
  <c r="T103" i="10"/>
  <c r="V103" i="10"/>
  <c r="S103" i="10"/>
  <c r="X103" i="10"/>
  <c r="X88" i="10"/>
  <c r="U113" i="10"/>
  <c r="Y80" i="10"/>
  <c r="W127" i="10"/>
  <c r="Y155" i="10"/>
  <c r="S193" i="10"/>
  <c r="Y88" i="10"/>
  <c r="W200" i="10"/>
  <c r="Y127" i="10"/>
  <c r="Y145" i="10"/>
  <c r="S145" i="10"/>
  <c r="W145" i="10"/>
  <c r="T145" i="10"/>
  <c r="X145" i="10"/>
  <c r="U145" i="10"/>
  <c r="V145" i="10"/>
  <c r="T69" i="10"/>
  <c r="W69" i="10"/>
  <c r="X69" i="10"/>
  <c r="U69" i="10"/>
  <c r="V69" i="10"/>
  <c r="S69" i="10"/>
  <c r="Y69" i="10"/>
  <c r="U198" i="10"/>
  <c r="S45" i="10"/>
  <c r="X12" i="10"/>
  <c r="U86" i="10"/>
  <c r="Y86" i="10"/>
  <c r="S155" i="10"/>
  <c r="X93" i="10"/>
  <c r="T88" i="10"/>
  <c r="U88" i="10"/>
  <c r="V198" i="10"/>
  <c r="X113" i="10"/>
  <c r="V113" i="10"/>
  <c r="Y45" i="10"/>
  <c r="T45" i="10"/>
  <c r="U169" i="10"/>
  <c r="S12" i="10"/>
  <c r="U12" i="10"/>
  <c r="T80" i="10"/>
  <c r="V80" i="10"/>
  <c r="V169" i="10"/>
  <c r="W81" i="10"/>
  <c r="U207" i="10"/>
  <c r="W207" i="10"/>
  <c r="X127" i="10"/>
  <c r="S127" i="10"/>
  <c r="U127" i="10"/>
  <c r="V86" i="10"/>
  <c r="W74" i="10"/>
  <c r="Y32" i="10"/>
  <c r="S32" i="10"/>
  <c r="W155" i="10"/>
  <c r="U201" i="10"/>
  <c r="V201" i="10"/>
  <c r="T193" i="10"/>
  <c r="V105" i="10"/>
  <c r="T105" i="10"/>
  <c r="W86" i="10"/>
  <c r="T127" i="10"/>
  <c r="U155" i="10"/>
  <c r="T113" i="10"/>
  <c r="W45" i="10"/>
  <c r="X200" i="10"/>
  <c r="W88" i="10"/>
  <c r="X198" i="10"/>
  <c r="Y198" i="10"/>
  <c r="W113" i="10"/>
  <c r="U45" i="10"/>
  <c r="S200" i="10"/>
  <c r="Y12" i="10"/>
  <c r="T12" i="10"/>
  <c r="S80" i="10"/>
  <c r="W80" i="10"/>
  <c r="T155" i="10"/>
  <c r="U193" i="10"/>
  <c r="S93" i="10"/>
  <c r="S88" i="10"/>
  <c r="T198" i="10"/>
  <c r="Y169" i="10"/>
  <c r="W135" i="10"/>
  <c r="W12" i="10"/>
  <c r="X135" i="10"/>
  <c r="T207" i="10"/>
  <c r="X86" i="10"/>
  <c r="X32" i="10"/>
  <c r="X155" i="10"/>
  <c r="X193" i="10"/>
  <c r="Y201" i="10"/>
  <c r="U81" i="10"/>
  <c r="Y208" i="10"/>
  <c r="T135" i="10"/>
  <c r="S74" i="10"/>
  <c r="S105" i="10"/>
  <c r="T169" i="10"/>
  <c r="X205" i="10"/>
  <c r="V205" i="10"/>
  <c r="U114" i="10"/>
  <c r="Y114" i="10"/>
  <c r="S195" i="10"/>
  <c r="U122" i="10"/>
  <c r="Y122" i="10"/>
  <c r="T122" i="10"/>
  <c r="U197" i="10"/>
  <c r="U109" i="10"/>
  <c r="W48" i="10"/>
  <c r="U196" i="10"/>
  <c r="W196" i="10"/>
  <c r="X160" i="10"/>
  <c r="Y197" i="10"/>
  <c r="W106" i="10"/>
  <c r="T38" i="10"/>
  <c r="S107" i="10"/>
  <c r="X64" i="10"/>
  <c r="T107" i="10"/>
  <c r="W205" i="10"/>
  <c r="T114" i="10"/>
  <c r="X195" i="10"/>
  <c r="T109" i="10"/>
  <c r="Y109" i="10"/>
  <c r="X48" i="10"/>
  <c r="V48" i="10"/>
  <c r="T196" i="10"/>
  <c r="V196" i="10"/>
  <c r="X173" i="10"/>
  <c r="Y173" i="10"/>
  <c r="S197" i="10"/>
  <c r="Y107" i="10"/>
  <c r="S184" i="10"/>
  <c r="Y205" i="10"/>
  <c r="V114" i="10"/>
  <c r="V195" i="10"/>
  <c r="Y195" i="10"/>
  <c r="S109" i="10"/>
  <c r="T48" i="10"/>
  <c r="U64" i="10"/>
  <c r="Y196" i="10"/>
  <c r="Y184" i="10"/>
  <c r="T173" i="10"/>
  <c r="V173" i="10"/>
  <c r="T106" i="10"/>
  <c r="S38" i="10"/>
  <c r="U107" i="10"/>
  <c r="Y64" i="10"/>
  <c r="T146" i="10"/>
  <c r="U175" i="10"/>
  <c r="X38" i="10"/>
  <c r="S106" i="10"/>
  <c r="U170" i="10"/>
  <c r="X102" i="10"/>
  <c r="U56" i="10"/>
  <c r="S56" i="10"/>
  <c r="Y56" i="10"/>
  <c r="T56" i="10"/>
  <c r="W56" i="10"/>
  <c r="X56" i="10"/>
  <c r="V56" i="10"/>
  <c r="W160" i="10"/>
  <c r="U160" i="10"/>
  <c r="S160" i="10"/>
  <c r="X107" i="10"/>
  <c r="X201" i="10"/>
  <c r="S201" i="10"/>
  <c r="W107" i="10"/>
  <c r="U200" i="10"/>
  <c r="Y200" i="10"/>
  <c r="V200" i="10"/>
  <c r="W184" i="10"/>
  <c r="V109" i="10"/>
  <c r="V197" i="10"/>
  <c r="V141" i="10"/>
  <c r="T141" i="10"/>
  <c r="X141" i="10"/>
  <c r="W141" i="10"/>
  <c r="S141" i="10"/>
  <c r="Y141" i="10"/>
  <c r="V59" i="10"/>
  <c r="Y59" i="10"/>
  <c r="W59" i="10"/>
  <c r="T59" i="10"/>
  <c r="U59" i="10"/>
  <c r="S59" i="10"/>
  <c r="X59" i="10"/>
  <c r="S73" i="10"/>
  <c r="X73" i="10"/>
  <c r="V73" i="10"/>
  <c r="W73" i="10"/>
  <c r="U73" i="10"/>
  <c r="T73" i="10"/>
  <c r="Y73" i="10"/>
  <c r="S173" i="10"/>
  <c r="W29" i="10"/>
  <c r="T29" i="10"/>
  <c r="S29" i="10"/>
  <c r="V29" i="10"/>
  <c r="X29" i="10"/>
  <c r="Y29" i="10"/>
  <c r="U29" i="10"/>
  <c r="V64" i="10"/>
  <c r="T160" i="10"/>
  <c r="W122" i="10"/>
  <c r="W201" i="10"/>
  <c r="T184" i="10"/>
  <c r="X146" i="10"/>
  <c r="W146" i="10"/>
  <c r="V146" i="10"/>
  <c r="S146" i="10"/>
  <c r="Y146" i="10"/>
  <c r="U146" i="10"/>
  <c r="Y175" i="10"/>
  <c r="W175" i="10"/>
  <c r="V175" i="10"/>
  <c r="S175" i="10"/>
  <c r="T175" i="10"/>
  <c r="X175" i="10"/>
  <c r="U141" i="10"/>
  <c r="W193" i="10"/>
  <c r="V170" i="10"/>
  <c r="W170" i="10"/>
  <c r="Y170" i="10"/>
  <c r="X208" i="10"/>
  <c r="U208" i="10"/>
  <c r="W208" i="10"/>
  <c r="V208" i="10"/>
  <c r="S208" i="10"/>
  <c r="T208" i="10"/>
  <c r="T74" i="10"/>
  <c r="U74" i="10"/>
  <c r="X105" i="10"/>
  <c r="Y105" i="10"/>
  <c r="C15" i="10"/>
  <c r="C18" i="9"/>
  <c r="C17" i="4"/>
  <c r="B18" i="1"/>
  <c r="C19" i="1"/>
  <c r="C18" i="13"/>
  <c r="C18" i="3"/>
  <c r="C18" i="2"/>
  <c r="S96" i="10" l="1"/>
  <c r="W96" i="10"/>
  <c r="Y96" i="10"/>
  <c r="T96" i="10"/>
  <c r="V96" i="10"/>
  <c r="U96" i="10"/>
  <c r="X96" i="10"/>
  <c r="U58" i="10"/>
  <c r="W58" i="10"/>
  <c r="V58" i="10"/>
  <c r="S58" i="10"/>
  <c r="T58" i="10"/>
  <c r="X58" i="10"/>
  <c r="Y58" i="10"/>
  <c r="X78" i="10"/>
  <c r="V78" i="10"/>
  <c r="S78" i="10"/>
  <c r="T78" i="10"/>
  <c r="W78" i="10"/>
  <c r="Y78" i="10"/>
  <c r="U78" i="10"/>
  <c r="X133" i="10"/>
  <c r="U133" i="10"/>
  <c r="T133" i="10"/>
  <c r="W133" i="10"/>
  <c r="S133" i="10"/>
  <c r="Y133" i="10"/>
  <c r="V133" i="10"/>
  <c r="X10" i="10"/>
  <c r="W10" i="10"/>
  <c r="T10" i="10"/>
  <c r="U10" i="10"/>
  <c r="U6" i="10" s="1"/>
  <c r="J212" i="10" s="1"/>
  <c r="S10" i="10"/>
  <c r="V10" i="10"/>
  <c r="Y10" i="10"/>
  <c r="U176" i="10"/>
  <c r="W176" i="10"/>
  <c r="S176" i="10"/>
  <c r="X176" i="10"/>
  <c r="V176" i="10"/>
  <c r="Y176" i="10"/>
  <c r="T176" i="10"/>
  <c r="U134" i="10"/>
  <c r="X134" i="10"/>
  <c r="S134" i="10"/>
  <c r="V134" i="10"/>
  <c r="T134" i="10"/>
  <c r="W134" i="10"/>
  <c r="Y134" i="10"/>
  <c r="S71" i="10"/>
  <c r="U71" i="10"/>
  <c r="W71" i="10"/>
  <c r="Y71" i="10"/>
  <c r="V71" i="10"/>
  <c r="T71" i="10"/>
  <c r="X71" i="10"/>
  <c r="X61" i="10"/>
  <c r="U61" i="10"/>
  <c r="V61" i="10"/>
  <c r="S61" i="10"/>
  <c r="Y61" i="10"/>
  <c r="W61" i="10"/>
  <c r="T61" i="10"/>
  <c r="Y100" i="10"/>
  <c r="X100" i="10"/>
  <c r="U100" i="10"/>
  <c r="S100" i="10"/>
  <c r="T100" i="10"/>
  <c r="W100" i="10"/>
  <c r="V100" i="10"/>
  <c r="U150" i="10"/>
  <c r="X150" i="10"/>
  <c r="W150" i="10"/>
  <c r="Y150" i="10"/>
  <c r="V150" i="10"/>
  <c r="T150" i="10"/>
  <c r="S150" i="10"/>
  <c r="P210" i="10"/>
  <c r="W177" i="10"/>
  <c r="T177" i="10"/>
  <c r="Y177" i="10"/>
  <c r="X177" i="10"/>
  <c r="S177" i="10"/>
  <c r="V177" i="10"/>
  <c r="U177" i="10"/>
  <c r="T39" i="10"/>
  <c r="Y39" i="10"/>
  <c r="S39" i="10"/>
  <c r="V39" i="10"/>
  <c r="U39" i="10"/>
  <c r="X39" i="10"/>
  <c r="W39" i="10"/>
  <c r="X24" i="10"/>
  <c r="V24" i="10"/>
  <c r="W24" i="10"/>
  <c r="Y24" i="10"/>
  <c r="S24" i="10"/>
  <c r="U24" i="10"/>
  <c r="T24" i="10"/>
  <c r="X72" i="10"/>
  <c r="S72" i="10"/>
  <c r="U72" i="10"/>
  <c r="V72" i="10"/>
  <c r="W72" i="10"/>
  <c r="Y72" i="10"/>
  <c r="T72" i="10"/>
  <c r="V139" i="10"/>
  <c r="Y139" i="10"/>
  <c r="U139" i="10"/>
  <c r="T139" i="10"/>
  <c r="W139" i="10"/>
  <c r="X139" i="10"/>
  <c r="S139" i="10"/>
  <c r="C16" i="10"/>
  <c r="B19" i="1"/>
  <c r="C20" i="1"/>
  <c r="C18" i="4"/>
  <c r="C19" i="13"/>
  <c r="C19" i="9"/>
  <c r="C19" i="2"/>
  <c r="C19" i="3"/>
  <c r="S6" i="10" l="1"/>
  <c r="H212" i="10" s="1"/>
  <c r="X6" i="10"/>
  <c r="M212" i="10" s="1"/>
  <c r="Y6" i="10"/>
  <c r="P212" i="10" s="1"/>
  <c r="T6" i="10"/>
  <c r="I212" i="10" s="1"/>
  <c r="W6" i="10"/>
  <c r="L212" i="10" s="1"/>
  <c r="V6" i="10"/>
  <c r="K212" i="10" s="1"/>
  <c r="C20" i="3"/>
  <c r="B20" i="1"/>
  <c r="C21" i="1"/>
  <c r="C20" i="13"/>
  <c r="C20" i="9"/>
  <c r="C20" i="2"/>
  <c r="C19" i="4"/>
  <c r="C17" i="10"/>
  <c r="N212" i="10" l="1"/>
  <c r="C18" i="10"/>
  <c r="C21" i="13"/>
  <c r="C21" i="3"/>
  <c r="C21" i="9"/>
  <c r="B21" i="1"/>
  <c r="C21" i="2"/>
  <c r="C22" i="1"/>
  <c r="C20" i="4"/>
  <c r="C23" i="1" l="1"/>
  <c r="C22" i="13"/>
  <c r="C22" i="9"/>
  <c r="B22" i="1"/>
  <c r="C21" i="4"/>
  <c r="C22" i="2"/>
  <c r="C19" i="10"/>
  <c r="C22" i="3"/>
  <c r="C23" i="3" l="1"/>
  <c r="C22" i="4"/>
  <c r="B23" i="1"/>
  <c r="C23" i="2"/>
  <c r="C23" i="13"/>
  <c r="C20" i="10"/>
  <c r="C24" i="1"/>
  <c r="C23" i="9"/>
  <c r="C24" i="9" l="1"/>
  <c r="C25" i="1"/>
  <c r="C24" i="13"/>
  <c r="C24" i="3"/>
  <c r="C24" i="2"/>
  <c r="C23" i="4"/>
  <c r="B24" i="1"/>
  <c r="C21" i="10"/>
  <c r="C25" i="9" l="1"/>
  <c r="C25" i="3"/>
  <c r="C24" i="4"/>
  <c r="B25" i="1"/>
  <c r="C26" i="1"/>
  <c r="C22" i="10"/>
  <c r="C25" i="13"/>
  <c r="C25" i="2"/>
  <c r="C23" i="10" l="1"/>
  <c r="C26" i="3"/>
  <c r="C25" i="4"/>
  <c r="B26" i="1"/>
  <c r="C26" i="2"/>
  <c r="C26" i="9"/>
  <c r="C27" i="1"/>
  <c r="C26" i="13"/>
  <c r="C27" i="13" l="1"/>
  <c r="C27" i="2"/>
  <c r="C27" i="3"/>
  <c r="C24" i="10"/>
  <c r="C28" i="1"/>
  <c r="B27" i="1"/>
  <c r="C26" i="4"/>
  <c r="C27" i="9"/>
  <c r="C28" i="2" l="1"/>
  <c r="C28" i="13"/>
  <c r="C28" i="3"/>
  <c r="C25" i="10"/>
  <c r="C27" i="4"/>
  <c r="C28" i="9"/>
  <c r="B28" i="1"/>
  <c r="C29" i="1"/>
  <c r="C28" i="4" l="1"/>
  <c r="C26" i="10"/>
  <c r="C29" i="3"/>
  <c r="B29" i="1"/>
  <c r="C30" i="1"/>
  <c r="C29" i="2"/>
  <c r="C29" i="13"/>
  <c r="C29" i="9"/>
  <c r="C30" i="13" l="1"/>
  <c r="C27" i="10"/>
  <c r="C30" i="3"/>
  <c r="B30" i="1"/>
  <c r="C30" i="9"/>
  <c r="C31" i="1"/>
  <c r="C30" i="2"/>
  <c r="C29" i="4"/>
  <c r="C31" i="2" l="1"/>
  <c r="C32" i="1"/>
  <c r="C30" i="4"/>
  <c r="C31" i="3"/>
  <c r="C31" i="9"/>
  <c r="B31" i="1"/>
  <c r="C28" i="10"/>
  <c r="C31" i="13"/>
  <c r="C33" i="1" l="1"/>
  <c r="B32" i="1"/>
  <c r="C32" i="13"/>
  <c r="C31" i="4"/>
  <c r="C29" i="10"/>
  <c r="C32" i="2"/>
  <c r="C32" i="3"/>
  <c r="C32" i="9"/>
  <c r="C33" i="3" l="1"/>
  <c r="C33" i="9"/>
  <c r="C34" i="1"/>
  <c r="C30" i="10"/>
  <c r="C33" i="2"/>
  <c r="C32" i="4"/>
  <c r="B33" i="1"/>
  <c r="C33" i="13"/>
  <c r="C34" i="3" l="1"/>
  <c r="C31" i="10"/>
  <c r="C34" i="13"/>
  <c r="C33" i="4"/>
  <c r="C35" i="1"/>
  <c r="C34" i="9"/>
  <c r="C34" i="2"/>
  <c r="B34" i="1"/>
  <c r="C32" i="10" l="1"/>
  <c r="C34" i="4"/>
  <c r="C36" i="1"/>
  <c r="C35" i="3"/>
  <c r="B35" i="1"/>
  <c r="C35" i="9"/>
  <c r="C35" i="2"/>
  <c r="C35" i="13"/>
  <c r="C37" i="1" l="1"/>
  <c r="C36" i="9"/>
  <c r="C35" i="4"/>
  <c r="C36" i="13"/>
  <c r="C36" i="2"/>
  <c r="B36" i="1"/>
  <c r="C33" i="10"/>
  <c r="C36" i="3"/>
  <c r="C37" i="2" l="1"/>
  <c r="B37" i="1"/>
  <c r="C37" i="9"/>
  <c r="C38" i="1"/>
  <c r="C37" i="13"/>
  <c r="C37" i="3"/>
  <c r="C36" i="4"/>
  <c r="C34" i="10"/>
  <c r="C38" i="13" l="1"/>
  <c r="C38" i="3"/>
  <c r="C38" i="2"/>
  <c r="C39" i="1"/>
  <c r="C40" i="1" s="1"/>
  <c r="C41" i="1" s="1"/>
  <c r="C37" i="4"/>
  <c r="C35" i="10"/>
  <c r="C38" i="9"/>
  <c r="B38" i="1"/>
  <c r="C38" i="4" l="1"/>
  <c r="C39" i="9"/>
  <c r="C39" i="2"/>
  <c r="C36" i="10"/>
  <c r="B39" i="1"/>
  <c r="C39" i="3"/>
  <c r="C39" i="13"/>
  <c r="C37" i="10" l="1"/>
  <c r="C40" i="13"/>
  <c r="C40" i="9"/>
  <c r="C40" i="2"/>
  <c r="C39" i="4"/>
  <c r="C40" i="3"/>
  <c r="B40" i="1"/>
  <c r="C38" i="10" l="1"/>
  <c r="C41" i="13"/>
  <c r="C40" i="4"/>
  <c r="C41" i="3"/>
  <c r="C42" i="1"/>
  <c r="C41" i="2"/>
  <c r="C41" i="9"/>
  <c r="B41" i="1"/>
  <c r="C41" i="4" l="1"/>
  <c r="C39" i="10"/>
  <c r="C42" i="2"/>
  <c r="C42" i="13"/>
  <c r="C42" i="3"/>
  <c r="C42" i="9"/>
  <c r="C43" i="1"/>
  <c r="B42" i="1"/>
  <c r="C43" i="13" l="1"/>
  <c r="C43" i="9"/>
  <c r="C40" i="10"/>
  <c r="C42" i="4"/>
  <c r="C44" i="1"/>
  <c r="C43" i="2"/>
  <c r="C43" i="3"/>
  <c r="B43" i="1"/>
  <c r="C44" i="13" l="1"/>
  <c r="C44" i="3"/>
  <c r="C43" i="4"/>
  <c r="C45" i="1"/>
  <c r="C44" i="2"/>
  <c r="C44" i="9"/>
  <c r="C41" i="10"/>
  <c r="B44" i="1"/>
  <c r="C45" i="9" l="1"/>
  <c r="B45" i="1"/>
  <c r="C45" i="13"/>
  <c r="C46" i="1"/>
  <c r="C45" i="3"/>
  <c r="C44" i="4"/>
  <c r="C42" i="10"/>
  <c r="C45" i="2"/>
  <c r="B46" i="1" l="1"/>
  <c r="C47" i="1"/>
  <c r="C45" i="4"/>
  <c r="C46" i="2"/>
  <c r="C46" i="9"/>
  <c r="C43" i="10"/>
  <c r="C46" i="3"/>
  <c r="C46" i="13"/>
  <c r="C46" i="4" l="1"/>
  <c r="C44" i="10"/>
  <c r="C47" i="9"/>
  <c r="C47" i="2"/>
  <c r="C48" i="1"/>
  <c r="B47" i="1"/>
  <c r="C47" i="3"/>
  <c r="C47" i="13"/>
  <c r="C47" i="4" l="1"/>
  <c r="C48" i="2"/>
  <c r="C49" i="1"/>
  <c r="C48" i="13"/>
  <c r="B48" i="1"/>
  <c r="C48" i="3"/>
  <c r="C48" i="9"/>
  <c r="C45" i="10"/>
  <c r="C49" i="13" l="1"/>
  <c r="B49" i="1"/>
  <c r="C49" i="2"/>
  <c r="C49" i="3"/>
  <c r="C50" i="1"/>
  <c r="C48" i="4"/>
  <c r="C46" i="10"/>
  <c r="C49" i="9"/>
  <c r="C50" i="2" l="1"/>
  <c r="C50" i="9"/>
  <c r="C51" i="1"/>
  <c r="C49" i="4"/>
  <c r="C50" i="3"/>
  <c r="C47" i="10"/>
  <c r="C50" i="13"/>
  <c r="B50" i="1"/>
  <c r="B51" i="1" l="1"/>
  <c r="C52" i="1"/>
  <c r="C50" i="4"/>
  <c r="C51" i="13"/>
  <c r="C48" i="10"/>
  <c r="C51" i="3"/>
  <c r="C51" i="2"/>
  <c r="C51" i="9"/>
  <c r="C52" i="13" l="1"/>
  <c r="C52" i="3"/>
  <c r="B52" i="1"/>
  <c r="C52" i="9"/>
  <c r="C53" i="1"/>
  <c r="C52" i="2"/>
  <c r="C51" i="4"/>
  <c r="C49" i="10"/>
  <c r="B53" i="1" l="1"/>
  <c r="C54" i="1"/>
  <c r="C53" i="13"/>
  <c r="C53" i="9"/>
  <c r="C52" i="4"/>
  <c r="C50" i="10"/>
  <c r="C53" i="2"/>
  <c r="C53" i="3"/>
  <c r="C54" i="13" l="1"/>
  <c r="C54" i="9"/>
  <c r="C54" i="3"/>
  <c r="C54" i="2"/>
  <c r="C55" i="1"/>
  <c r="C53" i="4"/>
  <c r="C51" i="10"/>
  <c r="B54" i="1"/>
  <c r="C54" i="4" l="1"/>
  <c r="C55" i="3"/>
  <c r="C55" i="2"/>
  <c r="C52" i="10"/>
  <c r="B55" i="1"/>
  <c r="C55" i="13"/>
  <c r="C56" i="1"/>
  <c r="C55" i="9"/>
  <c r="B56" i="1" l="1"/>
  <c r="C56" i="13"/>
  <c r="C56" i="2"/>
  <c r="C56" i="9"/>
  <c r="C56" i="3"/>
  <c r="C55" i="4"/>
  <c r="C57" i="1"/>
  <c r="C53" i="10"/>
  <c r="C56" i="4" l="1"/>
  <c r="C57" i="3"/>
  <c r="C57" i="13"/>
  <c r="C58" i="1"/>
  <c r="C57" i="9"/>
  <c r="C57" i="2"/>
  <c r="B57" i="1"/>
  <c r="C54" i="10"/>
  <c r="C58" i="3" l="1"/>
  <c r="B58" i="1"/>
  <c r="C58" i="13"/>
  <c r="C58" i="9"/>
  <c r="C59" i="1"/>
  <c r="C57" i="4"/>
  <c r="C58" i="2"/>
  <c r="C55" i="10"/>
  <c r="B59" i="1" l="1"/>
  <c r="C60" i="1"/>
  <c r="C59" i="3"/>
  <c r="C59" i="9"/>
  <c r="C56" i="10"/>
  <c r="C58" i="4"/>
  <c r="C59" i="13"/>
  <c r="C59" i="2"/>
  <c r="C59" i="4" l="1"/>
  <c r="C60" i="13"/>
  <c r="B60" i="1"/>
  <c r="C61" i="1"/>
  <c r="C57" i="10"/>
  <c r="C60" i="3"/>
  <c r="C60" i="9"/>
  <c r="C60" i="2"/>
  <c r="C60" i="4" l="1"/>
  <c r="B61" i="1"/>
  <c r="C61" i="13"/>
  <c r="C61" i="2"/>
  <c r="C62" i="1"/>
  <c r="C61" i="3"/>
  <c r="C58" i="10"/>
  <c r="C61" i="9"/>
  <c r="C62" i="13" l="1"/>
  <c r="B62" i="1"/>
  <c r="C59" i="10"/>
  <c r="C62" i="3"/>
  <c r="C62" i="2"/>
  <c r="C63" i="1"/>
  <c r="C61" i="4"/>
  <c r="C62" i="9"/>
  <c r="C63" i="13" l="1"/>
  <c r="C63" i="2"/>
  <c r="C63" i="9"/>
  <c r="C60" i="10"/>
  <c r="C63" i="3"/>
  <c r="C64" i="1"/>
  <c r="C62" i="4"/>
  <c r="B63" i="1"/>
  <c r="C64" i="9" l="1"/>
  <c r="C64" i="2"/>
  <c r="C61" i="10"/>
  <c r="C64" i="3"/>
  <c r="B64" i="1"/>
  <c r="C63" i="4"/>
  <c r="C65" i="1"/>
  <c r="C64" i="13"/>
  <c r="B65" i="1" l="1"/>
  <c r="C65" i="2"/>
  <c r="C65" i="13"/>
  <c r="C65" i="9"/>
  <c r="C66" i="1"/>
  <c r="C62" i="10"/>
  <c r="C64" i="4"/>
  <c r="C65" i="3"/>
  <c r="C66" i="3" l="1"/>
  <c r="C63" i="10"/>
  <c r="C66" i="13"/>
  <c r="B66" i="1"/>
  <c r="C66" i="2"/>
  <c r="C65" i="4"/>
  <c r="C66" i="9"/>
  <c r="C67" i="1"/>
  <c r="C67" i="2" l="1"/>
  <c r="C66" i="4"/>
  <c r="C64" i="10"/>
  <c r="C67" i="9"/>
  <c r="C67" i="3"/>
  <c r="C68" i="1"/>
  <c r="C67" i="13"/>
  <c r="B67" i="1"/>
  <c r="C68" i="9" l="1"/>
  <c r="C69" i="1"/>
  <c r="C67" i="4"/>
  <c r="C65" i="10"/>
  <c r="C68" i="2"/>
  <c r="C68" i="3"/>
  <c r="B68" i="1"/>
  <c r="C68" i="13"/>
  <c r="C69" i="2" l="1"/>
  <c r="C69" i="3"/>
  <c r="C70" i="1"/>
  <c r="C69" i="9"/>
  <c r="C66" i="10"/>
  <c r="C69" i="13"/>
  <c r="B69" i="1"/>
  <c r="C68" i="4"/>
  <c r="C70" i="13" l="1"/>
  <c r="C70" i="9"/>
  <c r="C70" i="3"/>
  <c r="B70" i="1"/>
  <c r="C69" i="4"/>
  <c r="C70" i="2"/>
  <c r="C71" i="1"/>
  <c r="C67" i="10"/>
  <c r="C71" i="2" l="1"/>
  <c r="C70" i="4"/>
  <c r="B71" i="1"/>
  <c r="C71" i="9"/>
  <c r="C72" i="1"/>
  <c r="C68" i="10"/>
  <c r="C71" i="3"/>
  <c r="C71" i="13"/>
  <c r="C72" i="3" l="1"/>
  <c r="C72" i="9"/>
  <c r="C73" i="1"/>
  <c r="C72" i="13"/>
  <c r="C72" i="2"/>
  <c r="C71" i="4"/>
  <c r="C69" i="10"/>
  <c r="B72" i="1"/>
  <c r="C73" i="3" l="1"/>
  <c r="C73" i="9"/>
  <c r="C74" i="1"/>
  <c r="C70" i="10"/>
  <c r="C73" i="2"/>
  <c r="C73" i="13"/>
  <c r="B73" i="1"/>
  <c r="C72" i="4"/>
  <c r="C73" i="4" l="1"/>
  <c r="C74" i="3"/>
  <c r="B74" i="1"/>
  <c r="C74" i="9"/>
  <c r="C71" i="10"/>
  <c r="C74" i="2"/>
  <c r="C74" i="13"/>
  <c r="C75" i="1"/>
  <c r="C75" i="2" l="1"/>
  <c r="C75" i="3"/>
  <c r="C72" i="10"/>
  <c r="C74" i="4"/>
  <c r="B75" i="1"/>
  <c r="C75" i="13"/>
  <c r="C75" i="9"/>
  <c r="C76" i="1"/>
  <c r="C76" i="2" l="1"/>
  <c r="C77" i="1"/>
  <c r="B76" i="1"/>
  <c r="C76" i="13"/>
  <c r="C76" i="3"/>
  <c r="C73" i="10"/>
  <c r="C75" i="4"/>
  <c r="C76" i="9"/>
  <c r="C77" i="13" l="1"/>
  <c r="C78" i="1"/>
  <c r="C74" i="10"/>
  <c r="B77" i="1"/>
  <c r="C76" i="4"/>
  <c r="C77" i="9"/>
  <c r="C77" i="2"/>
  <c r="C77" i="3"/>
  <c r="C78" i="9" l="1"/>
  <c r="C77" i="4"/>
  <c r="C78" i="3"/>
  <c r="C78" i="13"/>
  <c r="B78" i="1"/>
  <c r="C75" i="10"/>
  <c r="C78" i="2"/>
  <c r="C79" i="1"/>
  <c r="C79" i="3" l="1"/>
  <c r="C79" i="13"/>
  <c r="C79" i="2"/>
  <c r="C78" i="4"/>
  <c r="C79" i="9"/>
  <c r="B79" i="1"/>
  <c r="C80" i="1"/>
  <c r="C76" i="10"/>
  <c r="C80" i="13" l="1"/>
  <c r="C80" i="3"/>
  <c r="C81" i="1"/>
  <c r="C79" i="4"/>
  <c r="C80" i="2"/>
  <c r="C80" i="9"/>
  <c r="C77" i="10"/>
  <c r="B80" i="1"/>
  <c r="C78" i="10" l="1"/>
  <c r="B81" i="1"/>
  <c r="C81" i="9"/>
  <c r="C82" i="1"/>
  <c r="C81" i="13"/>
  <c r="C81" i="2"/>
  <c r="C80" i="4"/>
  <c r="C81" i="3"/>
  <c r="C82" i="9" l="1"/>
  <c r="C79" i="10"/>
  <c r="C82" i="13"/>
  <c r="C83" i="1"/>
  <c r="C82" i="3"/>
  <c r="B82" i="1"/>
  <c r="C82" i="2"/>
  <c r="C81" i="4"/>
  <c r="C83" i="9" l="1"/>
  <c r="C82" i="4"/>
  <c r="C80" i="10"/>
  <c r="C83" i="3"/>
  <c r="B83" i="1"/>
  <c r="C83" i="13"/>
  <c r="C84" i="1"/>
  <c r="C83" i="2"/>
  <c r="C84" i="13" l="1"/>
  <c r="C84" i="3"/>
  <c r="C85" i="1"/>
  <c r="C83" i="4"/>
  <c r="C81" i="10"/>
  <c r="C84" i="9"/>
  <c r="C84" i="2"/>
  <c r="B84" i="1"/>
  <c r="C85" i="2" l="1"/>
  <c r="C84" i="4"/>
  <c r="C86" i="1"/>
  <c r="C85" i="9"/>
  <c r="C82" i="10"/>
  <c r="C85" i="13"/>
  <c r="C85" i="3"/>
  <c r="B85" i="1"/>
  <c r="C87" i="1" l="1"/>
  <c r="C86" i="13"/>
  <c r="C86" i="3"/>
  <c r="C86" i="9"/>
  <c r="B86" i="1"/>
  <c r="C83" i="10"/>
  <c r="C85" i="4"/>
  <c r="C86" i="2"/>
  <c r="C87" i="13" l="1"/>
  <c r="C87" i="2"/>
  <c r="C86" i="4"/>
  <c r="B87" i="1"/>
  <c r="C88" i="1"/>
  <c r="C84" i="10"/>
  <c r="C87" i="3"/>
  <c r="C87" i="9"/>
  <c r="C88" i="9" l="1"/>
  <c r="C88" i="3"/>
  <c r="C85" i="10"/>
  <c r="C88" i="13"/>
  <c r="C89" i="1"/>
  <c r="C88" i="2"/>
  <c r="C87" i="4"/>
  <c r="B88" i="1"/>
  <c r="C88" i="4" l="1"/>
  <c r="C89" i="3"/>
  <c r="C89" i="9"/>
  <c r="C90" i="1"/>
  <c r="C86" i="10"/>
  <c r="C89" i="2"/>
  <c r="C89" i="13"/>
  <c r="B89" i="1"/>
  <c r="C87" i="10" l="1"/>
  <c r="C89" i="4"/>
  <c r="C90" i="3"/>
  <c r="C90" i="9"/>
  <c r="C90" i="2"/>
  <c r="C90" i="13"/>
  <c r="C91" i="1"/>
  <c r="B90" i="1"/>
  <c r="C88" i="10" l="1"/>
  <c r="C91" i="3"/>
  <c r="C91" i="13"/>
  <c r="B91" i="1"/>
  <c r="C91" i="9"/>
  <c r="C92" i="1"/>
  <c r="C91" i="2"/>
  <c r="C90" i="4"/>
  <c r="C92" i="3" l="1"/>
  <c r="C93" i="1"/>
  <c r="C92" i="9"/>
  <c r="C92" i="2"/>
  <c r="C92" i="13"/>
  <c r="B92" i="1"/>
  <c r="C89" i="10"/>
  <c r="C91" i="4"/>
  <c r="C92" i="4" l="1"/>
  <c r="C93" i="9"/>
  <c r="C94" i="1"/>
  <c r="C93" i="2"/>
  <c r="C90" i="10"/>
  <c r="C93" i="13"/>
  <c r="C93" i="3"/>
  <c r="B93" i="1"/>
  <c r="C94" i="2" l="1"/>
  <c r="C93" i="4"/>
  <c r="C95" i="1"/>
  <c r="C94" i="13"/>
  <c r="B94" i="1"/>
  <c r="C91" i="10"/>
  <c r="C94" i="9"/>
  <c r="C94" i="3"/>
  <c r="C95" i="2" l="1"/>
  <c r="C95" i="3"/>
  <c r="C94" i="4"/>
  <c r="B95" i="1"/>
  <c r="C95" i="9"/>
  <c r="C96" i="1"/>
  <c r="C92" i="10"/>
  <c r="C95" i="13"/>
  <c r="C96" i="13" l="1"/>
  <c r="C96" i="3"/>
  <c r="C97" i="1"/>
  <c r="C96" i="2"/>
  <c r="C95" i="4"/>
  <c r="C96" i="9"/>
  <c r="C93" i="10"/>
  <c r="B96" i="1"/>
  <c r="C97" i="2" l="1"/>
  <c r="C96" i="4"/>
  <c r="C97" i="3"/>
  <c r="C98" i="1"/>
  <c r="C94" i="10"/>
  <c r="B97" i="1"/>
  <c r="C97" i="13"/>
  <c r="C97" i="9"/>
  <c r="C98" i="3" l="1"/>
  <c r="C98" i="9"/>
  <c r="C98" i="13"/>
  <c r="C95" i="10"/>
  <c r="C99" i="1"/>
  <c r="B98" i="1"/>
  <c r="C98" i="2"/>
  <c r="C97" i="4"/>
  <c r="C99" i="13" l="1"/>
  <c r="C99" i="2"/>
  <c r="C98" i="4"/>
  <c r="B99" i="1"/>
  <c r="C99" i="9"/>
  <c r="C96" i="10"/>
  <c r="C99" i="3"/>
  <c r="C100" i="1"/>
  <c r="C100" i="13" l="1"/>
  <c r="C100" i="3"/>
  <c r="C101" i="1"/>
  <c r="C99" i="4"/>
  <c r="C97" i="10"/>
  <c r="C100" i="2"/>
  <c r="C100" i="9"/>
  <c r="B100" i="1"/>
  <c r="C101" i="2" l="1"/>
  <c r="C102" i="1"/>
  <c r="C101" i="9"/>
  <c r="C100" i="4"/>
  <c r="C101" i="3"/>
  <c r="C98" i="10"/>
  <c r="C101" i="13"/>
  <c r="B101" i="1"/>
  <c r="C102" i="2" l="1"/>
  <c r="C102" i="3"/>
  <c r="C102" i="13"/>
  <c r="C102" i="9"/>
  <c r="B102" i="1"/>
  <c r="C103" i="1"/>
  <c r="C99" i="10"/>
  <c r="C101" i="4"/>
  <c r="C103" i="2" l="1"/>
  <c r="C103" i="13"/>
  <c r="C103" i="3"/>
  <c r="C102" i="4"/>
  <c r="B103" i="1"/>
  <c r="C103" i="9"/>
  <c r="C104" i="1"/>
  <c r="C100" i="10"/>
  <c r="C104" i="9" l="1"/>
  <c r="C104" i="3"/>
  <c r="C105" i="1"/>
  <c r="C104" i="2"/>
  <c r="C104" i="13"/>
  <c r="C103" i="4"/>
  <c r="C101" i="10"/>
  <c r="B104" i="1"/>
  <c r="C105" i="3" l="1"/>
  <c r="B105" i="1"/>
  <c r="C106" i="1"/>
  <c r="C105" i="9"/>
  <c r="C104" i="4"/>
  <c r="C102" i="10"/>
  <c r="C105" i="2"/>
  <c r="C105" i="13"/>
  <c r="C103" i="10" l="1"/>
  <c r="C105" i="4"/>
  <c r="C106" i="3"/>
  <c r="B106" i="1"/>
  <c r="C106" i="9"/>
  <c r="C106" i="2"/>
  <c r="C106" i="13"/>
  <c r="C107" i="1"/>
  <c r="C107" i="9" l="1"/>
  <c r="C106" i="4"/>
  <c r="C104" i="10"/>
  <c r="C107" i="3"/>
  <c r="B107" i="1"/>
  <c r="C107" i="13"/>
  <c r="C108" i="1"/>
  <c r="C107" i="2"/>
  <c r="C108" i="2" l="1"/>
  <c r="C109" i="1"/>
  <c r="C108" i="9"/>
  <c r="C108" i="3"/>
  <c r="C108" i="13"/>
  <c r="C105" i="10"/>
  <c r="C107" i="4"/>
  <c r="B108" i="1"/>
  <c r="C108" i="4" l="1"/>
  <c r="C109" i="13"/>
  <c r="C110" i="1"/>
  <c r="C109" i="2"/>
  <c r="C109" i="3"/>
  <c r="C106" i="10"/>
  <c r="C109" i="9"/>
  <c r="B109" i="1"/>
  <c r="C110" i="9" l="1"/>
  <c r="C109" i="4"/>
  <c r="C111" i="1"/>
  <c r="C110" i="13"/>
  <c r="B110" i="1"/>
  <c r="C107" i="10"/>
  <c r="C110" i="2"/>
  <c r="C110" i="3"/>
  <c r="C111" i="2" l="1"/>
  <c r="C111" i="9"/>
  <c r="C110" i="4"/>
  <c r="B111" i="1"/>
  <c r="C112" i="1"/>
  <c r="C108" i="10"/>
  <c r="C111" i="13"/>
  <c r="C111" i="3"/>
  <c r="C112" i="9" l="1"/>
  <c r="C112" i="13"/>
  <c r="C112" i="3"/>
  <c r="C113" i="1"/>
  <c r="C111" i="4"/>
  <c r="C112" i="2"/>
  <c r="B112" i="1"/>
  <c r="C109" i="10"/>
  <c r="C114" i="1" l="1"/>
  <c r="C113" i="3"/>
  <c r="C113" i="2"/>
  <c r="C113" i="13"/>
  <c r="C112" i="4"/>
  <c r="C110" i="10"/>
  <c r="B113" i="1"/>
  <c r="C113" i="9"/>
  <c r="C111" i="10" l="1"/>
  <c r="C114" i="2"/>
  <c r="C114" i="13"/>
  <c r="C114" i="9"/>
  <c r="C114" i="3"/>
  <c r="C113" i="4"/>
  <c r="C115" i="1"/>
  <c r="B114" i="1"/>
  <c r="C114" i="4" l="1"/>
  <c r="C116" i="1"/>
  <c r="C115" i="9"/>
  <c r="C115" i="13"/>
  <c r="C112" i="10"/>
  <c r="C115" i="3"/>
  <c r="B115" i="1"/>
  <c r="C115" i="2"/>
  <c r="C116" i="2" l="1"/>
  <c r="C115" i="4"/>
  <c r="C117" i="1"/>
  <c r="C116" i="9"/>
  <c r="C113" i="10"/>
  <c r="C116" i="3"/>
  <c r="C116" i="13"/>
  <c r="B116" i="1"/>
  <c r="B117" i="1" l="1"/>
  <c r="C117" i="2"/>
  <c r="C116" i="4"/>
  <c r="C114" i="10"/>
  <c r="C117" i="9"/>
  <c r="C117" i="13"/>
  <c r="C118" i="1"/>
  <c r="C117" i="3"/>
  <c r="C117" i="4" l="1"/>
  <c r="C118" i="2"/>
  <c r="B118" i="1"/>
  <c r="C119" i="1"/>
  <c r="C118" i="9"/>
  <c r="C115" i="10"/>
  <c r="C118" i="3"/>
  <c r="C118" i="13"/>
  <c r="C119" i="13" l="1"/>
  <c r="C120" i="1"/>
  <c r="C119" i="9"/>
  <c r="C119" i="3"/>
  <c r="C119" i="2"/>
  <c r="C118" i="4"/>
  <c r="C116" i="10"/>
  <c r="B119" i="1"/>
  <c r="C119" i="4" l="1"/>
  <c r="B120" i="1"/>
  <c r="C117" i="10"/>
  <c r="C120" i="2"/>
  <c r="C120" i="3"/>
  <c r="C120" i="9"/>
  <c r="C120" i="13"/>
  <c r="C121" i="1"/>
  <c r="C121" i="13" l="1"/>
  <c r="C120" i="4"/>
  <c r="C118" i="10"/>
  <c r="C121" i="9"/>
  <c r="C121" i="3"/>
  <c r="C122" i="1"/>
  <c r="C121" i="2"/>
  <c r="B121" i="1"/>
  <c r="C119" i="10" l="1"/>
  <c r="C123" i="1"/>
  <c r="C122" i="3"/>
  <c r="C122" i="2"/>
  <c r="C122" i="13"/>
  <c r="B122" i="1"/>
  <c r="C122" i="9"/>
  <c r="C121" i="4"/>
  <c r="C124" i="1" l="1"/>
  <c r="C123" i="13"/>
  <c r="C123" i="3"/>
  <c r="C120" i="10"/>
  <c r="C123" i="2"/>
  <c r="C123" i="9"/>
  <c r="B123" i="1"/>
  <c r="C122" i="4"/>
  <c r="C123" i="4" l="1"/>
  <c r="B124" i="1"/>
  <c r="C124" i="3"/>
  <c r="C121" i="10"/>
  <c r="C124" i="9"/>
  <c r="C124" i="13"/>
  <c r="C125" i="1"/>
  <c r="C124" i="2"/>
  <c r="C124" i="4" l="1"/>
  <c r="C125" i="2"/>
  <c r="C125" i="13"/>
  <c r="C125" i="9"/>
  <c r="C122" i="10"/>
  <c r="B125" i="1"/>
  <c r="C126" i="1"/>
  <c r="C125" i="3"/>
  <c r="B126" i="1" l="1"/>
  <c r="C125" i="4"/>
  <c r="C127" i="1"/>
  <c r="C123" i="10"/>
  <c r="C126" i="3"/>
  <c r="C126" i="2"/>
  <c r="C126" i="9"/>
  <c r="C126" i="13"/>
  <c r="C128" i="1" l="1"/>
  <c r="C127" i="2"/>
  <c r="C124" i="10"/>
  <c r="C127" i="3"/>
  <c r="C127" i="13"/>
  <c r="C127" i="9"/>
  <c r="C126" i="4"/>
  <c r="B127" i="1"/>
  <c r="C129" i="1" l="1"/>
  <c r="C128" i="9"/>
  <c r="C127" i="4"/>
  <c r="C128" i="3"/>
  <c r="C128" i="2"/>
  <c r="C125" i="10"/>
  <c r="B128" i="1"/>
  <c r="C128" i="13"/>
  <c r="B129" i="1" l="1"/>
  <c r="C130" i="1"/>
  <c r="C129" i="2"/>
  <c r="C129" i="3"/>
  <c r="C129" i="9"/>
  <c r="C129" i="13"/>
  <c r="C126" i="10"/>
  <c r="C128" i="4"/>
  <c r="C130" i="3" l="1"/>
  <c r="C130" i="9"/>
  <c r="C131" i="1"/>
  <c r="C130" i="13"/>
  <c r="B130" i="1"/>
  <c r="C129" i="4"/>
  <c r="C127" i="10"/>
  <c r="C130" i="2"/>
  <c r="C131" i="3" l="1"/>
  <c r="C131" i="9"/>
  <c r="C131" i="2"/>
  <c r="C131" i="13"/>
  <c r="B131" i="1"/>
  <c r="C130" i="4"/>
  <c r="C132" i="1"/>
  <c r="C128" i="10"/>
  <c r="C132" i="3" l="1"/>
  <c r="C132" i="2"/>
  <c r="C132" i="13"/>
  <c r="C133" i="1"/>
  <c r="C131" i="4"/>
  <c r="C132" i="9"/>
  <c r="C129" i="10"/>
  <c r="B132" i="1"/>
  <c r="C134" i="1" l="1"/>
  <c r="C133" i="2"/>
  <c r="B133" i="1"/>
  <c r="C130" i="10"/>
  <c r="C133" i="9"/>
  <c r="C133" i="13"/>
  <c r="C132" i="4"/>
  <c r="C133" i="3"/>
  <c r="C134" i="13" l="1"/>
  <c r="B134" i="1"/>
  <c r="C134" i="3"/>
  <c r="C133" i="4"/>
  <c r="C131" i="10"/>
  <c r="C135" i="1"/>
  <c r="C134" i="9"/>
  <c r="C134" i="2"/>
  <c r="C136" i="1" l="1"/>
  <c r="C135" i="3"/>
  <c r="C134" i="4"/>
  <c r="C135" i="13"/>
  <c r="C135" i="9"/>
  <c r="C135" i="2"/>
  <c r="C132" i="10"/>
  <c r="B135" i="1"/>
  <c r="C135" i="4" l="1"/>
  <c r="C136" i="13"/>
  <c r="C136" i="2"/>
  <c r="C137" i="1"/>
  <c r="C136" i="9"/>
  <c r="C133" i="10"/>
  <c r="C136" i="3"/>
  <c r="B136" i="1"/>
  <c r="C137" i="13" l="1"/>
  <c r="C137" i="9"/>
  <c r="B137" i="1"/>
  <c r="C138" i="1"/>
  <c r="C136" i="4"/>
  <c r="C134" i="10"/>
  <c r="C137" i="2"/>
  <c r="C137" i="3"/>
  <c r="C137" i="4" l="1"/>
  <c r="C135" i="10"/>
  <c r="C138" i="13"/>
  <c r="C138" i="9"/>
  <c r="C138" i="2"/>
  <c r="C138" i="3"/>
  <c r="B138" i="1"/>
  <c r="C139" i="1"/>
  <c r="C138" i="4" l="1"/>
  <c r="C139" i="13"/>
  <c r="B139" i="1"/>
  <c r="C136" i="10"/>
  <c r="C140" i="1"/>
  <c r="C139" i="3"/>
  <c r="C139" i="2"/>
  <c r="C139" i="9"/>
  <c r="C140" i="9" l="1"/>
  <c r="C137" i="10"/>
  <c r="C140" i="13"/>
  <c r="B140" i="1"/>
  <c r="C139" i="4"/>
  <c r="C140" i="3"/>
  <c r="C140" i="2"/>
  <c r="C141" i="1"/>
  <c r="C142" i="1" l="1"/>
  <c r="C138" i="10"/>
  <c r="C141" i="13"/>
  <c r="C140" i="4"/>
  <c r="C141" i="9"/>
  <c r="C141" i="3"/>
  <c r="C141" i="2"/>
  <c r="B141" i="1"/>
  <c r="C142" i="2" l="1"/>
  <c r="C142" i="9"/>
  <c r="C142" i="13"/>
  <c r="C139" i="10"/>
  <c r="C141" i="4"/>
  <c r="C142" i="3"/>
  <c r="C143" i="1"/>
  <c r="B142" i="1"/>
  <c r="C143" i="13" l="1"/>
  <c r="B143" i="1"/>
  <c r="C140" i="10"/>
  <c r="C144" i="1"/>
  <c r="C142" i="4"/>
  <c r="C143" i="9"/>
  <c r="C143" i="2"/>
  <c r="C143" i="3"/>
  <c r="C141" i="10" l="1"/>
  <c r="C144" i="9"/>
  <c r="C144" i="3"/>
  <c r="C144" i="2"/>
  <c r="B144" i="1"/>
  <c r="C144" i="13"/>
  <c r="C145" i="1"/>
  <c r="C143" i="4"/>
  <c r="C145" i="13" l="1"/>
  <c r="C145" i="9"/>
  <c r="C146" i="1"/>
  <c r="C144" i="4"/>
  <c r="C142" i="10"/>
  <c r="B145" i="1"/>
  <c r="C145" i="3"/>
  <c r="C145" i="2"/>
  <c r="C146" i="13" l="1"/>
  <c r="B146" i="1"/>
  <c r="C146" i="9"/>
  <c r="C145" i="4"/>
  <c r="C147" i="1"/>
  <c r="C143" i="10"/>
  <c r="C146" i="2"/>
  <c r="C146" i="3"/>
  <c r="B147" i="1" l="1"/>
  <c r="C147" i="9"/>
  <c r="C146" i="4"/>
  <c r="C147" i="3"/>
  <c r="C147" i="2"/>
  <c r="C147" i="13"/>
  <c r="C148" i="1"/>
  <c r="C144" i="10"/>
  <c r="C148" i="3" l="1"/>
  <c r="C149" i="1"/>
  <c r="C148" i="9"/>
  <c r="C147" i="4"/>
  <c r="C145" i="10"/>
  <c r="C148" i="2"/>
  <c r="B148" i="1"/>
  <c r="C148" i="13"/>
  <c r="C146" i="10" l="1"/>
  <c r="C150" i="1"/>
  <c r="C149" i="13"/>
  <c r="C148" i="4"/>
  <c r="C149" i="9"/>
  <c r="C149" i="3"/>
  <c r="B149" i="1"/>
  <c r="C149" i="2"/>
  <c r="C147" i="10" l="1"/>
  <c r="C151" i="1"/>
  <c r="B150" i="1"/>
  <c r="C150" i="2"/>
  <c r="C150" i="9"/>
  <c r="C150" i="13"/>
  <c r="C150" i="3"/>
  <c r="C149" i="4"/>
  <c r="C151" i="2" l="1"/>
  <c r="C151" i="3"/>
  <c r="B151" i="1"/>
  <c r="C152" i="1"/>
  <c r="C150" i="4"/>
  <c r="C151" i="13"/>
  <c r="C148" i="10"/>
  <c r="C151" i="9"/>
  <c r="C152" i="3" l="1"/>
  <c r="C152" i="9"/>
  <c r="C152" i="2"/>
  <c r="C153" i="1"/>
  <c r="C152" i="13"/>
  <c r="C149" i="10"/>
  <c r="C151" i="4"/>
  <c r="B152" i="1"/>
  <c r="C152" i="4" l="1"/>
  <c r="C153" i="3"/>
  <c r="B153" i="1"/>
  <c r="C150" i="10"/>
  <c r="C154" i="1"/>
  <c r="C153" i="2"/>
  <c r="C153" i="9"/>
  <c r="C153" i="13"/>
  <c r="B154" i="1" l="1"/>
  <c r="C154" i="3"/>
  <c r="C154" i="2"/>
  <c r="C154" i="13"/>
  <c r="C153" i="4"/>
  <c r="C155" i="1"/>
  <c r="C151" i="10"/>
  <c r="C154" i="9"/>
  <c r="C154" i="4" l="1"/>
  <c r="C155" i="3"/>
  <c r="C156" i="1"/>
  <c r="B155" i="1"/>
  <c r="C155" i="9"/>
  <c r="C152" i="10"/>
  <c r="C155" i="2"/>
  <c r="C155" i="13"/>
  <c r="C156" i="3" l="1"/>
  <c r="C157" i="1"/>
  <c r="C156" i="13"/>
  <c r="C156" i="9"/>
  <c r="B156" i="1"/>
  <c r="C155" i="4"/>
  <c r="C156" i="2"/>
  <c r="C153" i="10"/>
  <c r="B157" i="1" l="1"/>
  <c r="C158" i="1"/>
  <c r="C157" i="13"/>
  <c r="C157" i="3"/>
  <c r="C154" i="10"/>
  <c r="C157" i="9"/>
  <c r="C156" i="4"/>
  <c r="C157" i="2"/>
  <c r="B158" i="1" l="1"/>
  <c r="C158" i="9"/>
  <c r="C158" i="13"/>
  <c r="C158" i="3"/>
  <c r="C157" i="4"/>
  <c r="C159" i="1"/>
  <c r="C158" i="2"/>
  <c r="C155" i="10"/>
  <c r="C159" i="2" l="1"/>
  <c r="C158" i="4"/>
  <c r="C159" i="3"/>
  <c r="C159" i="9"/>
  <c r="C156" i="10"/>
  <c r="B159" i="1"/>
  <c r="C159" i="13"/>
  <c r="C160" i="1"/>
  <c r="C160" i="3" l="1"/>
  <c r="C161" i="1"/>
  <c r="B160" i="1"/>
  <c r="C157" i="10"/>
  <c r="C160" i="9"/>
  <c r="C160" i="2"/>
  <c r="C160" i="13"/>
  <c r="C159" i="4"/>
  <c r="C161" i="13" l="1"/>
  <c r="C161" i="3"/>
  <c r="C162" i="1"/>
  <c r="C161" i="2"/>
  <c r="C158" i="10"/>
  <c r="C160" i="4"/>
  <c r="B161" i="1"/>
  <c r="C161" i="9"/>
  <c r="C162" i="2" l="1"/>
  <c r="C162" i="3"/>
  <c r="C162" i="9"/>
  <c r="C159" i="10"/>
  <c r="C162" i="13"/>
  <c r="C163" i="1"/>
  <c r="C161" i="4"/>
  <c r="B162" i="1"/>
  <c r="B163" i="1" l="1"/>
  <c r="C163" i="3"/>
  <c r="C163" i="13"/>
  <c r="C162" i="4"/>
  <c r="C163" i="2"/>
  <c r="C160" i="10"/>
  <c r="C163" i="9"/>
  <c r="C164" i="1"/>
  <c r="C164" i="3" l="1"/>
  <c r="C165" i="1"/>
  <c r="C164" i="9"/>
  <c r="C163" i="4"/>
  <c r="B164" i="1"/>
  <c r="C161" i="10"/>
  <c r="C164" i="2"/>
  <c r="C164" i="13"/>
  <c r="C162" i="10" l="1"/>
  <c r="C166" i="1"/>
  <c r="C165" i="2"/>
  <c r="C165" i="13"/>
  <c r="B165" i="1"/>
  <c r="C164" i="4"/>
  <c r="C165" i="3"/>
  <c r="C165" i="9"/>
  <c r="C166" i="9" l="1"/>
  <c r="C166" i="13"/>
  <c r="C163" i="10"/>
  <c r="C166" i="2"/>
  <c r="C167" i="1"/>
  <c r="C166" i="3"/>
  <c r="B166" i="1"/>
  <c r="C165" i="4"/>
  <c r="C167" i="9" l="1"/>
  <c r="C167" i="2"/>
  <c r="B167" i="1"/>
  <c r="C167" i="13"/>
  <c r="C166" i="4"/>
  <c r="C164" i="10"/>
  <c r="C168" i="1"/>
  <c r="C167" i="3"/>
  <c r="C165" i="10" l="1"/>
  <c r="C168" i="9"/>
  <c r="C168" i="13"/>
  <c r="B168" i="1"/>
  <c r="C167" i="4"/>
  <c r="C168" i="3"/>
  <c r="C169" i="1"/>
  <c r="C168" i="2"/>
  <c r="C166" i="10" l="1"/>
  <c r="C168" i="4"/>
  <c r="C169" i="3"/>
  <c r="C169" i="13"/>
  <c r="C169" i="2"/>
  <c r="B169" i="1"/>
  <c r="C170" i="1"/>
  <c r="C169" i="9"/>
  <c r="C170" i="9" l="1"/>
  <c r="C170" i="13"/>
  <c r="C167" i="10"/>
  <c r="C169" i="4"/>
  <c r="C171" i="1"/>
  <c r="C170" i="3"/>
  <c r="B170" i="1"/>
  <c r="C170" i="2"/>
  <c r="C171" i="13" l="1"/>
  <c r="C172" i="1"/>
  <c r="C171" i="2"/>
  <c r="C171" i="9"/>
  <c r="C171" i="3"/>
  <c r="B171" i="1"/>
  <c r="C168" i="10"/>
  <c r="C170" i="4"/>
  <c r="C172" i="3" l="1"/>
  <c r="C173" i="1"/>
  <c r="C172" i="13"/>
  <c r="C172" i="2"/>
  <c r="C169" i="10"/>
  <c r="B172" i="1"/>
  <c r="C172" i="9"/>
  <c r="C171" i="4"/>
  <c r="C170" i="10" l="1"/>
  <c r="C173" i="2"/>
  <c r="C173" i="9"/>
  <c r="C173" i="3"/>
  <c r="C174" i="1"/>
  <c r="C173" i="13"/>
  <c r="C172" i="4"/>
  <c r="B173" i="1"/>
  <c r="C174" i="13" l="1"/>
  <c r="C174" i="9"/>
  <c r="B174" i="1"/>
  <c r="C173" i="4"/>
  <c r="C171" i="10"/>
  <c r="C174" i="2"/>
  <c r="C175" i="1"/>
  <c r="C174" i="3"/>
  <c r="B175" i="1" l="1"/>
  <c r="C175" i="2"/>
  <c r="C175" i="13"/>
  <c r="C174" i="4"/>
  <c r="C172" i="10"/>
  <c r="C175" i="9"/>
  <c r="C176" i="1"/>
  <c r="C175" i="3"/>
  <c r="C176" i="9" l="1"/>
  <c r="C175" i="4"/>
  <c r="C176" i="13"/>
  <c r="C173" i="10"/>
  <c r="B176" i="1"/>
  <c r="C177" i="1"/>
  <c r="C176" i="3"/>
  <c r="C176" i="2"/>
  <c r="C177" i="3" l="1"/>
  <c r="C177" i="9"/>
  <c r="C176" i="4"/>
  <c r="C174" i="10"/>
  <c r="C177" i="2"/>
  <c r="C177" i="13"/>
  <c r="B177" i="1"/>
  <c r="C178" i="1"/>
  <c r="C178" i="2" l="1"/>
  <c r="C177" i="4"/>
  <c r="B178" i="1"/>
  <c r="C175" i="10"/>
  <c r="C179" i="1"/>
  <c r="C178" i="9"/>
  <c r="C178" i="13"/>
  <c r="C178" i="3"/>
  <c r="C179" i="2" l="1"/>
  <c r="C179" i="9"/>
  <c r="C179" i="3"/>
  <c r="C178" i="4"/>
  <c r="B179" i="1"/>
  <c r="C176" i="10"/>
  <c r="C179" i="13"/>
  <c r="C180" i="1"/>
  <c r="C180" i="2" l="1"/>
  <c r="B180" i="1"/>
  <c r="C181" i="1"/>
  <c r="C177" i="10"/>
  <c r="C180" i="3"/>
  <c r="C179" i="4"/>
  <c r="C180" i="9"/>
  <c r="C180" i="13"/>
  <c r="C178" i="10" l="1"/>
  <c r="C181" i="2"/>
  <c r="C181" i="3"/>
  <c r="C181" i="13"/>
  <c r="C182" i="1"/>
  <c r="C180" i="4"/>
  <c r="B181" i="1"/>
  <c r="C181" i="9"/>
  <c r="C182" i="13" l="1"/>
  <c r="C182" i="9"/>
  <c r="C183" i="1"/>
  <c r="C179" i="10"/>
  <c r="C181" i="4"/>
  <c r="C182" i="2"/>
  <c r="B182" i="1"/>
  <c r="C182" i="3"/>
  <c r="C183" i="2" l="1"/>
  <c r="C184" i="1"/>
  <c r="C183" i="3"/>
  <c r="C183" i="9"/>
  <c r="B183" i="1"/>
  <c r="C180" i="10"/>
  <c r="C182" i="4"/>
  <c r="C183" i="13"/>
  <c r="B184" i="1" l="1"/>
  <c r="C181" i="10"/>
  <c r="C185" i="1"/>
  <c r="C184" i="3"/>
  <c r="C184" i="9"/>
  <c r="C184" i="13"/>
  <c r="C183" i="4"/>
  <c r="C184" i="2"/>
  <c r="C185" i="9" l="1"/>
  <c r="B185" i="1"/>
  <c r="C182" i="10"/>
  <c r="C186" i="1"/>
  <c r="C185" i="2"/>
  <c r="C185" i="3"/>
  <c r="C184" i="4"/>
  <c r="C185" i="13"/>
  <c r="C187" i="1" l="1"/>
  <c r="C185" i="4"/>
  <c r="B186" i="1"/>
  <c r="C186" i="3"/>
  <c r="C186" i="2"/>
  <c r="C186" i="9"/>
  <c r="C186" i="13"/>
  <c r="C183" i="10"/>
  <c r="C187" i="3" l="1"/>
  <c r="C188" i="1"/>
  <c r="C187" i="13"/>
  <c r="C187" i="9"/>
  <c r="C186" i="4"/>
  <c r="C184" i="10"/>
  <c r="B187" i="1"/>
  <c r="C187" i="2"/>
  <c r="B188" i="1" l="1"/>
  <c r="C188" i="2"/>
  <c r="C188" i="3"/>
  <c r="C189" i="1"/>
  <c r="C188" i="9"/>
  <c r="C187" i="4"/>
  <c r="C188" i="13"/>
  <c r="C185" i="10"/>
  <c r="C189" i="13" l="1"/>
  <c r="C189" i="9"/>
  <c r="C189" i="3"/>
  <c r="C188" i="4"/>
  <c r="C189" i="2"/>
  <c r="C186" i="10"/>
  <c r="C190" i="1"/>
  <c r="B189" i="1"/>
  <c r="C187" i="10" l="1"/>
  <c r="C190" i="2"/>
  <c r="C189" i="4"/>
  <c r="B190" i="1"/>
  <c r="C190" i="3"/>
  <c r="C190" i="13"/>
  <c r="C191" i="1"/>
  <c r="C190" i="9"/>
  <c r="B191" i="1" l="1"/>
  <c r="C191" i="3"/>
  <c r="C188" i="10"/>
  <c r="C191" i="13"/>
  <c r="C191" i="9"/>
  <c r="C192" i="1"/>
  <c r="C190" i="4"/>
  <c r="C191" i="2"/>
  <c r="B192" i="1" l="1"/>
  <c r="C192" i="13"/>
  <c r="C191" i="4"/>
  <c r="C192" i="2"/>
  <c r="C192" i="3"/>
  <c r="C192" i="9"/>
  <c r="C189" i="10"/>
  <c r="C193" i="1"/>
  <c r="C193" i="2" l="1"/>
  <c r="C192" i="4"/>
  <c r="C194" i="1"/>
  <c r="C190" i="10"/>
  <c r="C193" i="13"/>
  <c r="C193" i="9"/>
  <c r="C193" i="3"/>
  <c r="B193" i="1"/>
  <c r="C194" i="3" l="1"/>
  <c r="C193" i="4"/>
  <c r="C194" i="13"/>
  <c r="C194" i="9"/>
  <c r="C194" i="2"/>
  <c r="C195" i="1"/>
  <c r="C191" i="10"/>
  <c r="B194" i="1"/>
  <c r="C195" i="9" l="1"/>
  <c r="C192" i="10"/>
  <c r="C195" i="3"/>
  <c r="C195" i="13"/>
  <c r="C195" i="2"/>
  <c r="C196" i="1"/>
  <c r="B195" i="1"/>
  <c r="C194" i="4"/>
  <c r="C195" i="4" l="1"/>
  <c r="C196" i="3"/>
  <c r="C196" i="13"/>
  <c r="C196" i="9"/>
  <c r="C196" i="2"/>
  <c r="C193" i="10"/>
  <c r="C197" i="1"/>
  <c r="B196" i="1"/>
  <c r="C197" i="2" l="1"/>
  <c r="C194" i="10"/>
  <c r="C198" i="1"/>
  <c r="C197" i="9"/>
  <c r="C197" i="3"/>
  <c r="B197" i="1"/>
  <c r="C196" i="4"/>
  <c r="C197" i="13"/>
  <c r="C198" i="3" l="1"/>
  <c r="C198" i="13"/>
  <c r="C198" i="2"/>
  <c r="C197" i="4"/>
  <c r="C198" i="9"/>
  <c r="B198" i="1"/>
  <c r="C199" i="1"/>
  <c r="C195" i="10"/>
  <c r="C199" i="2" l="1"/>
  <c r="C199" i="3"/>
  <c r="C199" i="9"/>
  <c r="C200" i="1"/>
  <c r="C196" i="10"/>
  <c r="C198" i="4"/>
  <c r="B199" i="1"/>
  <c r="C199" i="13"/>
  <c r="C200" i="3" l="1"/>
  <c r="C200" i="9"/>
  <c r="C200" i="2"/>
  <c r="C201" i="1"/>
  <c r="C197" i="10"/>
  <c r="C199" i="4"/>
  <c r="C200" i="13"/>
  <c r="B200" i="1"/>
  <c r="C198" i="10" l="1"/>
  <c r="C200" i="4"/>
  <c r="C202" i="1"/>
  <c r="C201" i="9"/>
  <c r="C201" i="3"/>
  <c r="C201" i="13"/>
  <c r="C201" i="2"/>
  <c r="B201" i="1"/>
  <c r="C199" i="10" l="1"/>
  <c r="C202" i="3"/>
  <c r="C202" i="2"/>
  <c r="C203" i="1"/>
  <c r="B202" i="1"/>
  <c r="C202" i="13"/>
  <c r="C201" i="4"/>
  <c r="C202" i="9"/>
  <c r="C204" i="1" l="1"/>
  <c r="B203" i="1"/>
  <c r="C203" i="2"/>
  <c r="C203" i="3"/>
  <c r="C203" i="13"/>
  <c r="C203" i="9"/>
  <c r="C200" i="10"/>
  <c r="C202" i="4"/>
  <c r="C203" i="4" l="1"/>
  <c r="C204" i="9"/>
  <c r="B204" i="1"/>
  <c r="C204" i="13"/>
  <c r="C205" i="1"/>
  <c r="C204" i="3"/>
  <c r="C201" i="10"/>
  <c r="C204" i="2"/>
  <c r="C202" i="10" l="1"/>
  <c r="C206" i="1"/>
  <c r="B205" i="1"/>
  <c r="C205" i="9"/>
  <c r="C205" i="3"/>
  <c r="C205" i="2"/>
  <c r="C204" i="4"/>
  <c r="C205" i="13"/>
  <c r="C206" i="9" l="1"/>
  <c r="C207" i="1"/>
  <c r="B206" i="1"/>
  <c r="C203" i="10"/>
  <c r="C206" i="2"/>
  <c r="C206" i="3"/>
  <c r="C205" i="4"/>
  <c r="C206" i="13"/>
  <c r="C207" i="2" l="1"/>
  <c r="B207" i="1"/>
  <c r="C207" i="13"/>
  <c r="C208" i="1"/>
  <c r="C207" i="9"/>
  <c r="C206" i="4"/>
  <c r="C204" i="10"/>
  <c r="C207" i="3"/>
  <c r="C208" i="3" l="1"/>
  <c r="C208" i="13"/>
  <c r="C208" i="2"/>
  <c r="C208" i="9"/>
  <c r="C205" i="10"/>
  <c r="C209" i="1"/>
  <c r="B208" i="1"/>
  <c r="C207" i="4"/>
  <c r="C209" i="9" l="1"/>
  <c r="C206" i="10"/>
  <c r="C209" i="3"/>
  <c r="B209" i="1"/>
  <c r="C209" i="13"/>
  <c r="C210" i="1"/>
  <c r="C208" i="4"/>
  <c r="C209" i="2"/>
  <c r="C209" i="4" l="1"/>
  <c r="C210" i="3"/>
  <c r="C211" i="1"/>
  <c r="C207" i="10"/>
  <c r="B210" i="1"/>
  <c r="C210" i="9"/>
  <c r="C210" i="13"/>
  <c r="C210" i="2"/>
  <c r="C211" i="2" l="1"/>
  <c r="C210" i="4"/>
  <c r="C211" i="9"/>
  <c r="C211" i="3"/>
  <c r="C208" i="10"/>
  <c r="B211" i="1"/>
  <c r="C213" i="1" s="1"/>
  <c r="C211" i="13"/>
  <c r="C213" i="3" l="1"/>
  <c r="C213" i="9"/>
  <c r="AG214" i="9" s="1"/>
  <c r="AH214" i="9" s="1"/>
  <c r="S214" i="1"/>
  <c r="C213" i="2"/>
  <c r="W214" i="1"/>
  <c r="X214" i="1" s="1"/>
  <c r="C213" i="13"/>
  <c r="C212" i="4"/>
  <c r="C210" i="10"/>
  <c r="P211" i="10" s="1"/>
  <c r="L214" i="1"/>
  <c r="V214" i="2" l="1"/>
  <c r="W214" i="2" s="1"/>
  <c r="K214" i="2"/>
  <c r="R214" i="2"/>
  <c r="M214" i="3"/>
  <c r="X214" i="3"/>
  <c r="Y214" i="3" s="1"/>
  <c r="U2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J9" authorId="0" shapeId="0" xr:uid="{B485B6D4-0AAA-434B-BF5E-1647200D1A8B}">
      <text>
        <r>
          <rPr>
            <b/>
            <sz val="13"/>
            <color indexed="81"/>
            <rFont val="Tahoma"/>
            <family val="2"/>
          </rPr>
          <t>ATP COVERED = 25%</t>
        </r>
      </text>
    </comment>
    <comment ref="K9" authorId="0" shapeId="0" xr:uid="{6FC6D107-0D77-4B4A-ACEE-4E87DF4B4C34}">
      <text>
        <r>
          <rPr>
            <b/>
            <sz val="13"/>
            <color indexed="81"/>
            <rFont val="Tahoma"/>
            <family val="2"/>
          </rPr>
          <t>ATP COVERED = 36%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H10" authorId="0" shapeId="0" xr:uid="{8959873E-495A-498D-B55F-0FA42077C6BB}">
      <text>
        <r>
          <rPr>
            <b/>
            <sz val="13"/>
            <color indexed="81"/>
            <rFont val="Tahoma"/>
            <charset val="1"/>
          </rPr>
          <t>1 / 14
= 14%</t>
        </r>
      </text>
    </comment>
    <comment ref="I10" authorId="0" shapeId="0" xr:uid="{EAF99B5A-909D-4639-9A69-9C3F4FE46417}">
      <text>
        <r>
          <rPr>
            <b/>
            <sz val="13"/>
            <color indexed="81"/>
            <rFont val="Tahoma"/>
            <charset val="1"/>
          </rPr>
          <t>2 / 14
= 14%</t>
        </r>
      </text>
    </comment>
    <comment ref="J10" authorId="0" shapeId="0" xr:uid="{9B873CEC-84E4-4897-A2E5-D6C76023A702}">
      <text>
        <r>
          <rPr>
            <b/>
            <sz val="13"/>
            <color indexed="81"/>
            <rFont val="Tahoma"/>
            <charset val="1"/>
          </rPr>
          <t>3 / 14
= 21%</t>
        </r>
      </text>
    </comment>
    <comment ref="K10" authorId="0" shapeId="0" xr:uid="{52E45592-8991-47BC-B285-12F0681F3A2A}">
      <text>
        <r>
          <rPr>
            <b/>
            <sz val="13"/>
            <color indexed="81"/>
            <rFont val="Tahoma"/>
            <charset val="1"/>
          </rPr>
          <t>4 / 14 
= 29%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9" authorId="0" shapeId="0" xr:uid="{99162985-A001-404B-910F-4811837E58B1}">
      <text>
        <r>
          <rPr>
            <b/>
            <sz val="13"/>
            <color indexed="81"/>
            <rFont val="Tahoma"/>
            <family val="2"/>
          </rPr>
          <t>ATP COVERED = 47%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J9" authorId="0" shapeId="0" xr:uid="{C7289CFA-B30D-433E-AFFE-A87A50033959}">
      <text>
        <r>
          <rPr>
            <b/>
            <sz val="13"/>
            <color indexed="81"/>
            <rFont val="Tahoma"/>
            <family val="2"/>
          </rPr>
          <t>ATP COVERED = 72%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N9" authorId="0" shapeId="0" xr:uid="{B1C9E52A-A9CF-4A92-B325-514F1B647237}">
      <text>
        <r>
          <rPr>
            <b/>
            <sz val="13"/>
            <color indexed="81"/>
            <rFont val="Tahoma"/>
            <family val="2"/>
          </rPr>
          <t>Paper 1 Civil
Q1 - Civil Analitical                   ±18%
Q2 - 2Point Perspective           ±32%
Q3 - Civil Working Drawing     ±50%</t>
        </r>
      </text>
    </comment>
    <comment ref="P9" authorId="0" shapeId="0" xr:uid="{98F62210-F52F-4917-9D33-31796219606B}">
      <text>
        <r>
          <rPr>
            <b/>
            <sz val="13"/>
            <color indexed="81"/>
            <rFont val="Tahoma"/>
            <family val="2"/>
          </rPr>
          <t>Paper 2 Mechanical
Q1 - Mech Analitical            ±18%
Q2 - Isometric Drawing      ±32%
Q3 - Mech Assembly            ±50%</t>
        </r>
      </text>
    </comment>
    <comment ref="H10" authorId="0" shapeId="0" xr:uid="{E8514B09-4C83-4BC5-9203-BA362D50F1D3}">
      <text>
        <r>
          <rPr>
            <b/>
            <sz val="13"/>
            <color indexed="81"/>
            <rFont val="Tahoma"/>
            <family val="2"/>
          </rPr>
          <t>5 / 14
= 35%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10" authorId="0" shapeId="0" xr:uid="{89B9A7B1-A504-4236-BA23-5EE26E158454}">
      <text>
        <r>
          <rPr>
            <b/>
            <sz val="13"/>
            <color indexed="81"/>
            <rFont val="Tahoma"/>
            <family val="2"/>
          </rPr>
          <t>6 / 14
= 43%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J10" authorId="0" shapeId="0" xr:uid="{6DFF21A9-312A-4C4B-A46E-807801FCAF0C}">
      <text>
        <r>
          <rPr>
            <b/>
            <sz val="13"/>
            <color indexed="81"/>
            <rFont val="Tahoma"/>
            <family val="2"/>
          </rPr>
          <t>7 / 14
= 50%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S10" authorId="0" shapeId="0" xr:uid="{F69F8453-2012-4207-82DF-47050F5CEA43}">
      <text>
        <r>
          <rPr>
            <b/>
            <sz val="13"/>
            <color indexed="81"/>
            <rFont val="Tahoma"/>
            <family val="2"/>
          </rPr>
          <t>8 / 14
= 54%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I9" authorId="0" shapeId="0" xr:uid="{79AA6251-CB11-462A-B22D-58C1DD771AB0}">
      <text>
        <r>
          <rPr>
            <b/>
            <sz val="13"/>
            <color indexed="81"/>
            <rFont val="Tahoma"/>
            <family val="2"/>
          </rPr>
          <t>ATP COVERED 82%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K9" authorId="0" shapeId="0" xr:uid="{6E12391E-30A7-4593-8533-733EDEFBE271}">
      <text>
        <r>
          <rPr>
            <b/>
            <sz val="13"/>
            <color indexed="81"/>
            <rFont val="Tahoma"/>
            <family val="2"/>
          </rPr>
          <t>ATP COVERED = 92%</t>
        </r>
      </text>
    </comment>
    <comment ref="H10" authorId="0" shapeId="0" xr:uid="{986316A7-37C6-4123-BCD9-5271DF82429C}">
      <text>
        <r>
          <rPr>
            <b/>
            <sz val="13"/>
            <color indexed="81"/>
            <rFont val="Tahoma"/>
            <family val="2"/>
          </rPr>
          <t>9 / 14
= 64%</t>
        </r>
      </text>
    </comment>
    <comment ref="I10" authorId="0" shapeId="0" xr:uid="{5498369E-6B32-430C-BB0C-0F0F4F25ED94}">
      <text>
        <r>
          <rPr>
            <b/>
            <sz val="13"/>
            <color indexed="81"/>
            <rFont val="Tahoma"/>
            <family val="2"/>
          </rPr>
          <t>10 / 14
= 71%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J10" authorId="0" shapeId="0" xr:uid="{8948F7DB-4AD3-42A5-A9E8-C41090A6F659}">
      <text>
        <r>
          <rPr>
            <b/>
            <sz val="13"/>
            <color indexed="81"/>
            <rFont val="Tahoma"/>
            <family val="2"/>
          </rPr>
          <t>11 / 14
= 79%</t>
        </r>
      </text>
    </comment>
    <comment ref="K10" authorId="0" shapeId="0" xr:uid="{C6E8E8EA-BEA0-48AB-8D40-CE34381A977C}">
      <text>
        <r>
          <rPr>
            <b/>
            <sz val="13"/>
            <color indexed="81"/>
            <rFont val="Tahoma"/>
            <family val="2"/>
          </rPr>
          <t>12 / 14
= 85%</t>
        </r>
      </text>
    </comment>
    <comment ref="L10" authorId="0" shapeId="0" xr:uid="{8C6773F7-981D-4AAF-9363-228A938907E8}">
      <text>
        <r>
          <rPr>
            <b/>
            <sz val="13"/>
            <color indexed="81"/>
            <rFont val="Tahoma"/>
            <family val="2"/>
          </rPr>
          <t>13 / 14
= 93%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9" authorId="0" shapeId="0" xr:uid="{5ED64D5D-C579-48B8-B1AB-F8C5DF442E56}">
      <text>
        <r>
          <rPr>
            <b/>
            <sz val="13"/>
            <color indexed="81"/>
            <rFont val="Tahoma"/>
            <family val="2"/>
          </rPr>
          <t>ATP COVERED = 100%</t>
        </r>
      </text>
    </comment>
    <comment ref="H10" authorId="0" shapeId="0" xr:uid="{05F4D182-93DA-4647-9311-CDA04B5D7ACE}">
      <text>
        <r>
          <rPr>
            <b/>
            <sz val="13"/>
            <color indexed="81"/>
            <rFont val="Tahoma"/>
            <family val="2"/>
          </rPr>
          <t>14 / 14
= 100%</t>
        </r>
      </text>
    </comment>
  </commentList>
</comments>
</file>

<file path=xl/sharedStrings.xml><?xml version="1.0" encoding="utf-8"?>
<sst xmlns="http://schemas.openxmlformats.org/spreadsheetml/2006/main" count="296" uniqueCount="142">
  <si>
    <t>F</t>
  </si>
  <si>
    <t xml:space="preserve"> </t>
  </si>
  <si>
    <t xml:space="preserve"> / 100</t>
  </si>
  <si>
    <t xml:space="preserve"> / 7</t>
  </si>
  <si>
    <t>Formules - Moenie verwyder nie</t>
  </si>
  <si>
    <t xml:space="preserve">  /  7</t>
  </si>
  <si>
    <t>Term 1</t>
  </si>
  <si>
    <t>Term 2</t>
  </si>
  <si>
    <t>Term 3</t>
  </si>
  <si>
    <t>PROGRAM OF ASSESSMENT  :  EGD  :  TERM 1</t>
  </si>
  <si>
    <t>Names of Learners</t>
  </si>
  <si>
    <t>Term Tests</t>
  </si>
  <si>
    <t>Promotional Mark / 100</t>
  </si>
  <si>
    <t>Promostional Mark / 7</t>
  </si>
  <si>
    <t>Total</t>
  </si>
  <si>
    <t>Average</t>
  </si>
  <si>
    <t>PROGRAM OF ASSESSMENT  :  EGD  :  TERM 2</t>
  </si>
  <si>
    <t>PROGRAM OF ASSESSMENT  :  EGD  :  TERM 3</t>
  </si>
  <si>
    <t>PROGRAM OF ASSESSMENT  :  EGD  :  FINAL MARK SHEET</t>
  </si>
  <si>
    <t>Term Activities    A</t>
  </si>
  <si>
    <t>Term 1  Test(s)</t>
  </si>
  <si>
    <t>Term Test Total</t>
  </si>
  <si>
    <t xml:space="preserve">  /  10</t>
  </si>
  <si>
    <t>Loci: Cam</t>
  </si>
  <si>
    <t xml:space="preserve">  /  60</t>
  </si>
  <si>
    <t xml:space="preserve">  /  40</t>
  </si>
  <si>
    <t xml:space="preserve">  /  15</t>
  </si>
  <si>
    <t>Pictorial: 2Point Perspective</t>
  </si>
  <si>
    <t>Pictorial: Isometric</t>
  </si>
  <si>
    <t>Interpenetration &amp; Developm</t>
  </si>
  <si>
    <t>Total:  Application Exercises</t>
  </si>
  <si>
    <t>Term Tests Weighting</t>
  </si>
  <si>
    <t xml:space="preserve">PROGRAM OF ASSESSMENT  :  PAT </t>
  </si>
  <si>
    <t>Freehan Method</t>
  </si>
  <si>
    <t>Instrument Method</t>
  </si>
  <si>
    <t>Consistancy: Linework</t>
  </si>
  <si>
    <t>Total / 25</t>
  </si>
  <si>
    <t>PAT Mark / 7</t>
  </si>
  <si>
    <t>Course Drawings Term 1</t>
  </si>
  <si>
    <r>
      <t xml:space="preserve">Course Drawings </t>
    </r>
    <r>
      <rPr>
        <b/>
        <sz val="10"/>
        <rFont val="Arial"/>
        <family val="2"/>
      </rPr>
      <t>/ 100</t>
    </r>
  </si>
  <si>
    <t>CD Term Weighting</t>
  </si>
  <si>
    <t>Course Drawings Term 2</t>
  </si>
  <si>
    <r>
      <t xml:space="preserve">Course Drawings / </t>
    </r>
    <r>
      <rPr>
        <b/>
        <sz val="10"/>
        <rFont val="Arial"/>
        <family val="2"/>
      </rPr>
      <t>100</t>
    </r>
  </si>
  <si>
    <t>Exam Term Weighting</t>
  </si>
  <si>
    <t>Course Drawings Term 3</t>
  </si>
  <si>
    <t>Test Term Weighting</t>
  </si>
  <si>
    <t>June Exam  (20)</t>
  </si>
  <si>
    <t>Exams   C</t>
  </si>
  <si>
    <r>
      <t>Test Mark Term 1</t>
    </r>
    <r>
      <rPr>
        <b/>
        <sz val="10"/>
        <rFont val="Arial"/>
        <family val="2"/>
      </rPr>
      <t xml:space="preserve">  / 100</t>
    </r>
  </si>
  <si>
    <r>
      <rPr>
        <sz val="10"/>
        <rFont val="Arial"/>
        <family val="2"/>
      </rPr>
      <t xml:space="preserve">Test Mark Term 3  </t>
    </r>
    <r>
      <rPr>
        <b/>
        <sz val="10"/>
        <rFont val="Arial"/>
        <family val="2"/>
      </rPr>
      <t>/ 100</t>
    </r>
  </si>
  <si>
    <t>Marks</t>
  </si>
  <si>
    <t>FINAL PAT Mark / 100</t>
  </si>
  <si>
    <t>Mech: Analytical Aspects</t>
  </si>
  <si>
    <t>Civil: Floor plan &amp; Elevations</t>
  </si>
  <si>
    <t>Civil: Section Found. to Ceiling</t>
  </si>
  <si>
    <t>Term 3 Test 2</t>
  </si>
  <si>
    <t>Term 1 Test 1</t>
  </si>
  <si>
    <t>Term 1 Test 2</t>
  </si>
  <si>
    <t>Term 3 Test 1</t>
  </si>
  <si>
    <t>Total  / 40</t>
  </si>
  <si>
    <t>Final Promotion Mark</t>
  </si>
  <si>
    <t>Final Mark / 400</t>
  </si>
  <si>
    <t>Final Marks</t>
  </si>
  <si>
    <t>SCHOOL's NAME</t>
  </si>
  <si>
    <t>Fin Pres</t>
  </si>
  <si>
    <t>0 - 29</t>
  </si>
  <si>
    <t>30 - 39</t>
  </si>
  <si>
    <t>40 - 49</t>
  </si>
  <si>
    <t>50 - 59</t>
  </si>
  <si>
    <t>60 - 69</t>
  </si>
  <si>
    <t>70 - 79</t>
  </si>
  <si>
    <t>80 - 100</t>
  </si>
  <si>
    <t xml:space="preserve"> 0 - 29</t>
  </si>
  <si>
    <t>30 -39</t>
  </si>
  <si>
    <t>Term results analysis</t>
  </si>
  <si>
    <t>code 2012</t>
  </si>
  <si>
    <t>PAT results analysis</t>
  </si>
  <si>
    <t>Final Year Mark results analysis</t>
  </si>
  <si>
    <t>CAD Competency</t>
  </si>
  <si>
    <t>Layout and correctness</t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</si>
  <si>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= NO CAD    /     </t>
    </r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= CAD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</si>
  <si>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>. Design Brief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</si>
  <si>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>. Research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</si>
  <si>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>. Selection of Final Solution</t>
    </r>
  </si>
  <si>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. Continuous evaluation </t>
    </r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</si>
  <si>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>. Final Presentation &amp; Biblio.</t>
    </r>
  </si>
  <si>
    <t>Term 2 &amp; 3</t>
  </si>
  <si>
    <t>PROGRAM OF ASSESSMENT  :  EGD  :  TERM 4</t>
  </si>
  <si>
    <t>T4</t>
  </si>
  <si>
    <t>Total / 35</t>
  </si>
  <si>
    <t>2013M</t>
  </si>
  <si>
    <t>NB</t>
  </si>
  <si>
    <t>NC</t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</si>
  <si>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Possible solutions</t>
    </r>
  </si>
  <si>
    <t>Total / 50</t>
  </si>
  <si>
    <t>Title Block and frames</t>
  </si>
  <si>
    <t>Drawing 3: Two elevations</t>
  </si>
  <si>
    <t>Drawing 4: Perspective</t>
  </si>
  <si>
    <t>Drawing 2: Sectional elevation</t>
  </si>
  <si>
    <t>Drawing 1: Floor plan</t>
  </si>
  <si>
    <t>RECORDING SHEET          GRADE 11         CLASS__11__</t>
  </si>
  <si>
    <r>
      <t xml:space="preserve">CD4  </t>
    </r>
    <r>
      <rPr>
        <sz val="11"/>
        <rFont val="Arial Narrow"/>
        <family val="2"/>
      </rPr>
      <t>Pictorial Drawings
Isometric</t>
    </r>
  </si>
  <si>
    <t>Mechanical Assembly 2</t>
  </si>
  <si>
    <t>Mechanical Assembly 3</t>
  </si>
  <si>
    <t>Solid Geometry 2</t>
  </si>
  <si>
    <t>Interpenetration &amp; Developm 2</t>
  </si>
  <si>
    <r>
      <t xml:space="preserve">AE13  </t>
    </r>
    <r>
      <rPr>
        <sz val="11"/>
        <rFont val="Arial Narrow"/>
        <family val="2"/>
      </rPr>
      <t>Loci of a CAM</t>
    </r>
  </si>
  <si>
    <t>Internal Assessment (SBA) / 60</t>
  </si>
  <si>
    <t>SBA Mark / 60</t>
  </si>
  <si>
    <t>PAT Mark / 100</t>
  </si>
  <si>
    <t>Nov Civil Exam / 100</t>
  </si>
  <si>
    <t>Nov Mech Exam / 100</t>
  </si>
  <si>
    <r>
      <t xml:space="preserve">CD1  </t>
    </r>
    <r>
      <rPr>
        <sz val="11"/>
        <rFont val="Arial Narrow"/>
        <family val="2"/>
      </rPr>
      <t>Mechanical Drawings
All Analytical Aspects</t>
    </r>
  </si>
  <si>
    <r>
      <t xml:space="preserve">CD2  </t>
    </r>
    <r>
      <rPr>
        <sz val="11"/>
        <rFont val="Arial Narrow"/>
        <family val="2"/>
      </rPr>
      <t>Mechanical Drawings
Mech. Assembly 1</t>
    </r>
  </si>
  <si>
    <r>
      <t xml:space="preserve">CD3  </t>
    </r>
    <r>
      <rPr>
        <sz val="11"/>
        <rFont val="Arial Narrow"/>
        <family val="2"/>
      </rPr>
      <t>Mechanical Drawings
Mech. Assembly 2</t>
    </r>
  </si>
  <si>
    <t>Mid Year Exam</t>
  </si>
  <si>
    <t xml:space="preserve">Mid Year </t>
  </si>
  <si>
    <r>
      <t>Mid Year Exam</t>
    </r>
    <r>
      <rPr>
        <b/>
        <sz val="10"/>
        <rFont val="Arial"/>
        <family val="2"/>
      </rPr>
      <t xml:space="preserve">  / 100</t>
    </r>
  </si>
  <si>
    <t>Mid Year Exam Civil P1</t>
  </si>
  <si>
    <t>Mid Year Exam Mech P2</t>
  </si>
  <si>
    <t>Mechanical Assembly 1</t>
  </si>
  <si>
    <t>Solid Geometry 1</t>
  </si>
  <si>
    <t>Exam</t>
  </si>
  <si>
    <t>Mid Year Exam  B</t>
  </si>
  <si>
    <t>Mark out of 29</t>
  </si>
  <si>
    <t>Mark out of 11</t>
  </si>
  <si>
    <t>EGD GR 11
FINAL REPORT
RECORDING SHEET
2024</t>
  </si>
  <si>
    <t>EGD Gr 11
PAT Recording 
sheet
2024</t>
  </si>
  <si>
    <t>EGD Gr 11
Final SBA 
Recording sheet
2024</t>
  </si>
  <si>
    <t>EGD Gr 11
Term 4
Recording sheet
2024</t>
  </si>
  <si>
    <t>EGD Gr 11
Term 3
Recording sheet
2024</t>
  </si>
  <si>
    <t>EGD Gr 11
Term 2
Recording sheet
2024</t>
  </si>
  <si>
    <t>EGD Gr 11
Term 1
Recording sheet
2024</t>
  </si>
  <si>
    <t>ENGINEERING GRAPHICS AND DESIGN 2024 V.1</t>
  </si>
  <si>
    <r>
      <t xml:space="preserve">CD5  </t>
    </r>
    <r>
      <rPr>
        <sz val="11"/>
        <rFont val="Arial Narrow"/>
        <family val="2"/>
      </rPr>
      <t>Pictorial Drawing
2Point Perspective</t>
    </r>
  </si>
  <si>
    <r>
      <t xml:space="preserve">CD6  </t>
    </r>
    <r>
      <rPr>
        <sz val="11"/>
        <rFont val="Arial Narrow"/>
        <family val="2"/>
      </rPr>
      <t>Civil Drawing
Floor plan &amp; elevations</t>
    </r>
  </si>
  <si>
    <r>
      <t xml:space="preserve">CD7 </t>
    </r>
    <r>
      <rPr>
        <sz val="11"/>
        <rFont val="Arial Narrow"/>
        <family val="2"/>
      </rPr>
      <t xml:space="preserve"> Civil Drawing
Sectional elevation</t>
    </r>
  </si>
  <si>
    <r>
      <t>CD8</t>
    </r>
    <r>
      <rPr>
        <sz val="11"/>
        <rFont val="Arial Narrow"/>
        <family val="2"/>
      </rPr>
      <t xml:space="preserve"> 1st Solid Geometry
(2 adjacent sectioned Solids)</t>
    </r>
  </si>
  <si>
    <r>
      <t>CD9</t>
    </r>
    <r>
      <rPr>
        <sz val="11"/>
        <rFont val="Arial Narrow"/>
        <family val="2"/>
      </rPr>
      <t xml:space="preserve"> 2nd Solid Geometry
(Sectioned solid with a hole)</t>
    </r>
  </si>
  <si>
    <r>
      <t>CD10</t>
    </r>
    <r>
      <rPr>
        <sz val="11"/>
        <rFont val="Arial Narrow"/>
        <family val="2"/>
      </rPr>
      <t xml:space="preserve"> 1st Interp &amp; Dev 
Drawing (Two Prisms)</t>
    </r>
  </si>
  <si>
    <r>
      <t>CD11</t>
    </r>
    <r>
      <rPr>
        <sz val="11"/>
        <rFont val="Arial Narrow"/>
        <family val="2"/>
      </rPr>
      <t xml:space="preserve"> 2nd Interp &amp; Dev  Drawing  (Include a cylinder[s])</t>
    </r>
  </si>
  <si>
    <r>
      <t xml:space="preserve">CD12  </t>
    </r>
    <r>
      <rPr>
        <sz val="11"/>
        <rFont val="Arial Narrow"/>
        <family val="2"/>
      </rPr>
      <t>3rd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Mech Drawings:
Mech. Assembly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</si>
</sst>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b/>
      <sz val="12"/>
      <color indexed="22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12"/>
      <name val="Arial Black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 Black"/>
      <family val="2"/>
    </font>
    <font>
      <sz val="9"/>
      <name val="Arial Black"/>
      <family val="2"/>
    </font>
    <font>
      <sz val="14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24"/>
      <name val="Arial Black"/>
      <family val="2"/>
    </font>
    <font>
      <sz val="24"/>
      <name val="Arial"/>
      <family val="2"/>
    </font>
    <font>
      <sz val="10"/>
      <name val="Arial Black"/>
      <family val="2"/>
    </font>
    <font>
      <sz val="11"/>
      <name val="Arial Black"/>
      <family val="2"/>
    </font>
    <font>
      <b/>
      <sz val="9"/>
      <name val="Arial Black"/>
      <family val="2"/>
    </font>
    <font>
      <b/>
      <sz val="14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b/>
      <sz val="13"/>
      <color indexed="81"/>
      <name val="Tahoma"/>
      <family val="2"/>
    </font>
    <font>
      <b/>
      <sz val="13"/>
      <color indexed="81"/>
      <name val="Tahoma"/>
      <charset val="1"/>
    </font>
    <font>
      <sz val="13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7" fillId="2" borderId="7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" fontId="7" fillId="2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35" fillId="4" borderId="0" xfId="0" applyFont="1" applyFill="1" applyBorder="1" applyProtection="1">
      <protection locked="0"/>
    </xf>
    <xf numFmtId="1" fontId="20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left"/>
      <protection locked="0"/>
    </xf>
    <xf numFmtId="1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Protection="1">
      <protection locked="0"/>
    </xf>
    <xf numFmtId="1" fontId="23" fillId="6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36" fillId="2" borderId="1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left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5" fillId="2" borderId="0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left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left"/>
      <protection locked="0"/>
    </xf>
    <xf numFmtId="0" fontId="8" fillId="0" borderId="18" xfId="0" applyFont="1" applyFill="1" applyBorder="1" applyAlignment="1" applyProtection="1">
      <alignment horizontal="left"/>
      <protection locked="0"/>
    </xf>
    <xf numFmtId="0" fontId="35" fillId="0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" fontId="1" fillId="0" borderId="21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1" fontId="7" fillId="0" borderId="26" xfId="0" applyNumberFormat="1" applyFont="1" applyBorder="1" applyAlignment="1" applyProtection="1">
      <alignment horizontal="center"/>
      <protection locked="0"/>
    </xf>
    <xf numFmtId="1" fontId="0" fillId="0" borderId="26" xfId="0" applyNumberFormat="1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3" xfId="0" applyBorder="1" applyProtection="1">
      <protection locked="0"/>
    </xf>
    <xf numFmtId="1" fontId="0" fillId="0" borderId="28" xfId="0" applyNumberFormat="1" applyFill="1" applyBorder="1" applyAlignment="1" applyProtection="1">
      <alignment vertical="center"/>
      <protection locked="0"/>
    </xf>
    <xf numFmtId="1" fontId="0" fillId="0" borderId="32" xfId="0" applyNumberFormat="1" applyFill="1" applyBorder="1" applyAlignment="1" applyProtection="1">
      <alignment vertic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1" fontId="5" fillId="5" borderId="33" xfId="0" applyNumberFormat="1" applyFont="1" applyFill="1" applyBorder="1" applyAlignment="1" applyProtection="1">
      <alignment horizontal="center"/>
      <protection locked="0"/>
    </xf>
    <xf numFmtId="1" fontId="8" fillId="5" borderId="20" xfId="0" applyNumberFormat="1" applyFont="1" applyFill="1" applyBorder="1" applyAlignment="1" applyProtection="1">
      <alignment horizontal="center"/>
      <protection locked="0"/>
    </xf>
    <xf numFmtId="1" fontId="8" fillId="5" borderId="35" xfId="0" applyNumberFormat="1" applyFont="1" applyFill="1" applyBorder="1" applyAlignment="1" applyProtection="1">
      <alignment horizontal="left"/>
      <protection locked="0"/>
    </xf>
    <xf numFmtId="1" fontId="8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22" xfId="0" applyNumberFormat="1" applyFont="1" applyFill="1" applyBorder="1" applyAlignment="1" applyProtection="1">
      <alignment horizontal="center"/>
      <protection locked="0"/>
    </xf>
    <xf numFmtId="1" fontId="8" fillId="5" borderId="4" xfId="0" applyNumberFormat="1" applyFont="1" applyFill="1" applyBorder="1" applyAlignment="1" applyProtection="1">
      <alignment horizontal="center"/>
      <protection locked="0"/>
    </xf>
    <xf numFmtId="1" fontId="8" fillId="5" borderId="36" xfId="0" applyNumberFormat="1" applyFont="1" applyFill="1" applyBorder="1" applyAlignment="1" applyProtection="1">
      <alignment horizontal="left"/>
      <protection locked="0"/>
    </xf>
    <xf numFmtId="1" fontId="8" fillId="5" borderId="5" xfId="0" applyNumberFormat="1" applyFont="1" applyFill="1" applyBorder="1" applyAlignment="1" applyProtection="1">
      <alignment horizontal="left"/>
      <protection locked="0"/>
    </xf>
    <xf numFmtId="1" fontId="8" fillId="0" borderId="18" xfId="0" applyNumberFormat="1" applyFont="1" applyFill="1" applyBorder="1" applyAlignment="1" applyProtection="1">
      <alignment horizontal="center"/>
      <protection locked="0"/>
    </xf>
    <xf numFmtId="1" fontId="8" fillId="0" borderId="39" xfId="0" applyNumberFormat="1" applyFont="1" applyFill="1" applyBorder="1" applyAlignment="1" applyProtection="1">
      <alignment horizontal="left"/>
      <protection locked="0"/>
    </xf>
    <xf numFmtId="1" fontId="8" fillId="0" borderId="6" xfId="0" applyNumberFormat="1" applyFont="1" applyFill="1" applyBorder="1" applyAlignment="1" applyProtection="1">
      <alignment horizontal="left"/>
      <protection locked="0"/>
    </xf>
    <xf numFmtId="1" fontId="0" fillId="0" borderId="19" xfId="0" applyNumberFormat="1" applyFill="1" applyBorder="1" applyAlignment="1" applyProtection="1">
      <alignment vertical="center"/>
      <protection locked="0"/>
    </xf>
    <xf numFmtId="1" fontId="10" fillId="0" borderId="11" xfId="0" applyNumberFormat="1" applyFont="1" applyFill="1" applyBorder="1" applyAlignment="1" applyProtection="1">
      <alignment horizontal="center"/>
      <protection locked="0"/>
    </xf>
    <xf numFmtId="1" fontId="8" fillId="0" borderId="41" xfId="0" applyNumberFormat="1" applyFont="1" applyFill="1" applyBorder="1" applyAlignment="1" applyProtection="1">
      <alignment horizont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Fill="1" applyBorder="1" applyAlignment="1" applyProtection="1">
      <alignment horizontal="center"/>
      <protection locked="0"/>
    </xf>
    <xf numFmtId="0" fontId="5" fillId="5" borderId="33" xfId="0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/>
      <protection locked="0"/>
    </xf>
    <xf numFmtId="1" fontId="3" fillId="5" borderId="42" xfId="0" applyNumberFormat="1" applyFont="1" applyFill="1" applyBorder="1" applyAlignment="1" applyProtection="1">
      <alignment horizontal="center"/>
      <protection locked="0"/>
    </xf>
    <xf numFmtId="1" fontId="3" fillId="5" borderId="33" xfId="0" applyNumberFormat="1" applyFont="1" applyFill="1" applyBorder="1" applyAlignment="1" applyProtection="1">
      <alignment horizontal="center"/>
      <protection locked="0"/>
    </xf>
    <xf numFmtId="1" fontId="3" fillId="5" borderId="1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1" fontId="5" fillId="5" borderId="42" xfId="0" applyNumberFormat="1" applyFont="1" applyFill="1" applyBorder="1" applyAlignment="1" applyProtection="1">
      <alignment horizontal="center"/>
      <protection locked="0"/>
    </xf>
    <xf numFmtId="0" fontId="26" fillId="5" borderId="6" xfId="0" applyFont="1" applyFill="1" applyBorder="1" applyAlignment="1" applyProtection="1">
      <alignment vertical="center"/>
      <protection locked="0"/>
    </xf>
    <xf numFmtId="0" fontId="26" fillId="5" borderId="8" xfId="0" applyFont="1" applyFill="1" applyBorder="1" applyAlignment="1" applyProtection="1">
      <alignment vertical="center"/>
      <protection locked="0"/>
    </xf>
    <xf numFmtId="1" fontId="3" fillId="5" borderId="42" xfId="0" applyNumberFormat="1" applyFont="1" applyFill="1" applyBorder="1" applyAlignment="1" applyProtection="1">
      <alignment horizontal="center" vertical="center"/>
      <protection locked="0"/>
    </xf>
    <xf numFmtId="1" fontId="3" fillId="7" borderId="33" xfId="0" applyNumberFormat="1" applyFont="1" applyFill="1" applyBorder="1" applyAlignment="1" applyProtection="1">
      <alignment horizontal="center" vertical="center"/>
      <protection locked="0"/>
    </xf>
    <xf numFmtId="1" fontId="3" fillId="5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7" fillId="0" borderId="7" xfId="0" applyNumberFormat="1" applyFont="1" applyBorder="1" applyAlignment="1" applyProtection="1">
      <alignment horizontal="center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" fontId="3" fillId="5" borderId="43" xfId="0" applyNumberFormat="1" applyFont="1" applyFill="1" applyBorder="1" applyAlignment="1" applyProtection="1">
      <alignment horizontal="center" textRotation="90" wrapText="1"/>
      <protection locked="0"/>
    </xf>
    <xf numFmtId="1" fontId="3" fillId="5" borderId="44" xfId="0" applyNumberFormat="1" applyFont="1" applyFill="1" applyBorder="1" applyAlignment="1" applyProtection="1">
      <alignment horizontal="center" textRotation="90"/>
      <protection locked="0"/>
    </xf>
    <xf numFmtId="1" fontId="3" fillId="5" borderId="45" xfId="0" applyNumberFormat="1" applyFont="1" applyFill="1" applyBorder="1" applyAlignment="1" applyProtection="1">
      <alignment horizontal="center" textRotation="90"/>
      <protection locked="0"/>
    </xf>
    <xf numFmtId="0" fontId="35" fillId="0" borderId="0" xfId="0" applyFont="1" applyAlignment="1" applyProtection="1">
      <alignment horizontal="center" vertical="center" textRotation="90"/>
      <protection locked="0"/>
    </xf>
    <xf numFmtId="1" fontId="13" fillId="5" borderId="29" xfId="0" applyNumberFormat="1" applyFont="1" applyFill="1" applyBorder="1" applyAlignment="1" applyProtection="1">
      <alignment horizontal="center"/>
      <protection locked="0"/>
    </xf>
    <xf numFmtId="1" fontId="13" fillId="5" borderId="31" xfId="0" applyNumberFormat="1" applyFont="1" applyFill="1" applyBorder="1" applyAlignment="1" applyProtection="1">
      <alignment horizontal="center"/>
      <protection locked="0"/>
    </xf>
    <xf numFmtId="1" fontId="13" fillId="5" borderId="46" xfId="0" applyNumberFormat="1" applyFont="1" applyFill="1" applyBorder="1" applyAlignment="1" applyProtection="1">
      <alignment horizontal="center"/>
      <protection locked="0"/>
    </xf>
    <xf numFmtId="1" fontId="5" fillId="5" borderId="45" xfId="0" applyNumberFormat="1" applyFont="1" applyFill="1" applyBorder="1" applyAlignment="1" applyProtection="1">
      <alignment horizontal="center"/>
      <protection locked="0"/>
    </xf>
    <xf numFmtId="1" fontId="5" fillId="5" borderId="33" xfId="0" applyNumberFormat="1" applyFont="1" applyFill="1" applyBorder="1" applyAlignment="1" applyProtection="1">
      <alignment horizontal="center" vertical="center"/>
      <protection locked="0"/>
    </xf>
    <xf numFmtId="1" fontId="8" fillId="5" borderId="36" xfId="0" applyNumberFormat="1" applyFont="1" applyFill="1" applyBorder="1" applyAlignment="1" applyProtection="1">
      <alignment horizontal="center" vertical="center"/>
      <protection locked="0"/>
    </xf>
    <xf numFmtId="1" fontId="10" fillId="5" borderId="47" xfId="0" applyNumberFormat="1" applyFont="1" applyFill="1" applyBorder="1" applyAlignment="1" applyProtection="1">
      <alignment horizontal="center"/>
      <protection locked="0"/>
    </xf>
    <xf numFmtId="1" fontId="10" fillId="5" borderId="48" xfId="0" applyNumberFormat="1" applyFont="1" applyFill="1" applyBorder="1" applyAlignment="1" applyProtection="1">
      <alignment horizontal="center"/>
      <protection locked="0"/>
    </xf>
    <xf numFmtId="1" fontId="9" fillId="0" borderId="49" xfId="0" applyNumberFormat="1" applyFont="1" applyFill="1" applyBorder="1" applyAlignment="1" applyProtection="1">
      <alignment horizontal="center"/>
      <protection locked="0"/>
    </xf>
    <xf numFmtId="1" fontId="8" fillId="0" borderId="48" xfId="0" applyNumberFormat="1" applyFont="1" applyFill="1" applyBorder="1" applyAlignment="1" applyProtection="1">
      <alignment horizontal="center"/>
      <protection locked="0"/>
    </xf>
    <xf numFmtId="1" fontId="0" fillId="5" borderId="20" xfId="0" applyNumberFormat="1" applyFill="1" applyBorder="1" applyAlignment="1" applyProtection="1">
      <alignment horizontal="center" vertical="center"/>
      <protection locked="0"/>
    </xf>
    <xf numFmtId="1" fontId="10" fillId="5" borderId="10" xfId="0" applyNumberFormat="1" applyFont="1" applyFill="1" applyBorder="1" applyAlignment="1" applyProtection="1">
      <alignment horizontal="center"/>
      <protection locked="0"/>
    </xf>
    <xf numFmtId="1" fontId="10" fillId="5" borderId="24" xfId="0" applyNumberFormat="1" applyFont="1" applyFill="1" applyBorder="1" applyAlignment="1" applyProtection="1">
      <alignment horizontal="center"/>
      <protection locked="0"/>
    </xf>
    <xf numFmtId="1" fontId="9" fillId="0" borderId="21" xfId="0" applyNumberFormat="1" applyFont="1" applyFill="1" applyBorder="1" applyAlignment="1" applyProtection="1">
      <alignment horizontal="center"/>
      <protection locked="0"/>
    </xf>
    <xf numFmtId="1" fontId="8" fillId="0" borderId="24" xfId="0" applyNumberFormat="1" applyFon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0" fillId="0" borderId="41" xfId="0" applyNumberFormat="1" applyFont="1" applyFill="1" applyBorder="1" applyAlignment="1" applyProtection="1">
      <alignment horizontal="center"/>
      <protection locked="0"/>
    </xf>
    <xf numFmtId="1" fontId="9" fillId="0" borderId="50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6" xfId="0" applyFill="1" applyBorder="1" applyProtection="1">
      <protection locked="0"/>
    </xf>
    <xf numFmtId="0" fontId="22" fillId="2" borderId="2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23" fillId="2" borderId="26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5" fillId="2" borderId="0" xfId="0" quotePrefix="1" applyFont="1" applyFill="1" applyBorder="1" applyAlignment="1" applyProtection="1">
      <alignment horizontal="center" vertical="center" textRotation="90"/>
      <protection locked="0"/>
    </xf>
    <xf numFmtId="0" fontId="35" fillId="2" borderId="0" xfId="0" applyFont="1" applyFill="1" applyBorder="1" applyAlignment="1" applyProtection="1">
      <alignment horizontal="center" vertical="center" textRotation="90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30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23" fillId="6" borderId="33" xfId="0" applyFont="1" applyFill="1" applyBorder="1" applyAlignment="1" applyProtection="1">
      <alignment horizontal="center" vertical="center"/>
      <protection locked="0"/>
    </xf>
    <xf numFmtId="0" fontId="5" fillId="5" borderId="52" xfId="0" applyFont="1" applyFill="1" applyBorder="1" applyAlignment="1" applyProtection="1">
      <alignment horizontal="center" vertical="center"/>
      <protection locked="0"/>
    </xf>
    <xf numFmtId="0" fontId="5" fillId="8" borderId="42" xfId="0" applyFont="1" applyFill="1" applyBorder="1" applyAlignment="1" applyProtection="1">
      <alignment horizontal="center" vertical="center"/>
      <protection locked="0"/>
    </xf>
    <xf numFmtId="0" fontId="5" fillId="6" borderId="53" xfId="0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 applyProtection="1">
      <alignment horizontal="center" vertical="center"/>
      <protection locked="0"/>
    </xf>
    <xf numFmtId="0" fontId="5" fillId="6" borderId="52" xfId="0" applyFont="1" applyFill="1" applyBorder="1" applyAlignment="1" applyProtection="1">
      <alignment horizontal="center" vertical="center"/>
      <protection locked="0"/>
    </xf>
    <xf numFmtId="0" fontId="5" fillId="6" borderId="29" xfId="0" applyFont="1" applyFill="1" applyBorder="1" applyAlignment="1" applyProtection="1">
      <alignment horizontal="center" vertical="center"/>
      <protection locked="0"/>
    </xf>
    <xf numFmtId="0" fontId="5" fillId="6" borderId="31" xfId="0" applyFont="1" applyFill="1" applyBorder="1" applyAlignment="1" applyProtection="1">
      <alignment horizontal="center" vertical="center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 applyProtection="1">
      <alignment horizontal="center" vertical="center"/>
      <protection locked="0"/>
    </xf>
    <xf numFmtId="0" fontId="5" fillId="9" borderId="34" xfId="0" applyFont="1" applyFill="1" applyBorder="1" applyAlignment="1" applyProtection="1">
      <alignment horizontal="center"/>
      <protection locked="0"/>
    </xf>
    <xf numFmtId="0" fontId="5" fillId="9" borderId="51" xfId="0" applyFont="1" applyFill="1" applyBorder="1" applyAlignment="1" applyProtection="1">
      <alignment horizontal="center"/>
      <protection locked="0"/>
    </xf>
    <xf numFmtId="0" fontId="5" fillId="9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3" fillId="6" borderId="3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19" fillId="5" borderId="6" xfId="0" applyFont="1" applyFill="1" applyBorder="1" applyAlignment="1" applyProtection="1">
      <alignment horizontal="center"/>
      <protection locked="0"/>
    </xf>
    <xf numFmtId="0" fontId="22" fillId="6" borderId="32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54" xfId="0" applyFont="1" applyFill="1" applyBorder="1" applyAlignment="1" applyProtection="1">
      <alignment horizontal="center"/>
      <protection locked="0"/>
    </xf>
    <xf numFmtId="0" fontId="5" fillId="10" borderId="32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protection locked="0"/>
    </xf>
    <xf numFmtId="0" fontId="23" fillId="5" borderId="34" xfId="0" applyFont="1" applyFill="1" applyBorder="1" applyAlignment="1" applyProtection="1">
      <alignment horizontal="center"/>
      <protection locked="0"/>
    </xf>
    <xf numFmtId="0" fontId="3" fillId="5" borderId="42" xfId="0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 vertical="center"/>
      <protection locked="0"/>
    </xf>
    <xf numFmtId="1" fontId="8" fillId="10" borderId="55" xfId="0" applyNumberFormat="1" applyFont="1" applyFill="1" applyBorder="1" applyAlignment="1" applyProtection="1">
      <alignment horizontal="center" vertical="center"/>
      <protection locked="0"/>
    </xf>
    <xf numFmtId="1" fontId="3" fillId="6" borderId="22" xfId="0" applyNumberFormat="1" applyFont="1" applyFill="1" applyBorder="1" applyAlignment="1" applyProtection="1">
      <alignment horizontal="center" vertical="center"/>
      <protection locked="0"/>
    </xf>
    <xf numFmtId="1" fontId="23" fillId="5" borderId="22" xfId="0" applyNumberFormat="1" applyFont="1" applyFill="1" applyBorder="1" applyAlignment="1" applyProtection="1">
      <alignment horizontal="center" vertical="center"/>
      <protection locked="0"/>
    </xf>
    <xf numFmtId="1" fontId="8" fillId="5" borderId="55" xfId="0" applyNumberFormat="1" applyFont="1" applyFill="1" applyBorder="1" applyAlignment="1" applyProtection="1">
      <alignment horizontal="center"/>
      <protection locked="0"/>
    </xf>
    <xf numFmtId="1" fontId="8" fillId="5" borderId="22" xfId="0" applyNumberFormat="1" applyFont="1" applyFill="1" applyBorder="1" applyAlignment="1" applyProtection="1">
      <alignment horizont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" fontId="8" fillId="0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1" fontId="8" fillId="0" borderId="56" xfId="0" applyNumberFormat="1" applyFont="1" applyFill="1" applyBorder="1" applyAlignment="1" applyProtection="1">
      <alignment horizontal="center" vertical="center"/>
      <protection locked="0"/>
    </xf>
    <xf numFmtId="1" fontId="8" fillId="0" borderId="41" xfId="0" applyNumberFormat="1" applyFont="1" applyFill="1" applyBorder="1" applyAlignment="1" applyProtection="1">
      <alignment horizontal="center" vertical="center"/>
      <protection locked="0"/>
    </xf>
    <xf numFmtId="1" fontId="22" fillId="0" borderId="18" xfId="0" applyNumberFormat="1" applyFont="1" applyFill="1" applyBorder="1" applyAlignment="1" applyProtection="1">
      <alignment horizontal="center" vertical="center"/>
      <protection locked="0"/>
    </xf>
    <xf numFmtId="1" fontId="8" fillId="0" borderId="18" xfId="0" applyNumberFormat="1" applyFont="1" applyFill="1" applyBorder="1" applyAlignment="1" applyProtection="1">
      <alignment horizontal="center" vertical="center"/>
      <protection locked="0"/>
    </xf>
    <xf numFmtId="0" fontId="22" fillId="0" borderId="58" xfId="0" applyFont="1" applyFill="1" applyBorder="1" applyAlignment="1" applyProtection="1">
      <alignment horizontal="center" vertical="center"/>
      <protection locked="0"/>
    </xf>
    <xf numFmtId="1" fontId="23" fillId="0" borderId="22" xfId="0" applyNumberFormat="1" applyFont="1" applyFill="1" applyBorder="1" applyAlignment="1" applyProtection="1">
      <alignment horizontal="center" vertical="center"/>
      <protection locked="0"/>
    </xf>
    <xf numFmtId="1" fontId="8" fillId="0" borderId="22" xfId="0" applyNumberFormat="1" applyFont="1" applyFill="1" applyBorder="1" applyAlignment="1" applyProtection="1">
      <alignment horizontal="center"/>
      <protection locked="0"/>
    </xf>
    <xf numFmtId="0" fontId="26" fillId="5" borderId="25" xfId="0" applyFont="1" applyFill="1" applyBorder="1" applyAlignment="1" applyProtection="1">
      <alignment horizontal="center" vertical="center"/>
      <protection locked="0"/>
    </xf>
    <xf numFmtId="0" fontId="26" fillId="5" borderId="6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36" fillId="0" borderId="26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" fontId="5" fillId="0" borderId="33" xfId="0" applyNumberFormat="1" applyFont="1" applyFill="1" applyBorder="1" applyAlignment="1" applyProtection="1">
      <alignment horizontal="center"/>
      <protection locked="0"/>
    </xf>
    <xf numFmtId="1" fontId="0" fillId="0" borderId="28" xfId="0" applyNumberFormat="1" applyFill="1" applyBorder="1" applyAlignment="1" applyProtection="1">
      <alignment horizontal="center" vertical="center"/>
      <protection locked="0"/>
    </xf>
    <xf numFmtId="1" fontId="0" fillId="0" borderId="30" xfId="0" applyNumberFormat="1" applyBorder="1" applyAlignment="1" applyProtection="1">
      <alignment textRotation="90"/>
      <protection locked="0"/>
    </xf>
    <xf numFmtId="1" fontId="8" fillId="0" borderId="30" xfId="0" applyNumberFormat="1" applyFont="1" applyBorder="1" applyAlignment="1" applyProtection="1">
      <alignment textRotation="90"/>
      <protection locked="0"/>
    </xf>
    <xf numFmtId="1" fontId="0" fillId="0" borderId="43" xfId="0" applyNumberFormat="1" applyFill="1" applyBorder="1" applyAlignment="1" applyProtection="1">
      <alignment horizontal="center" textRotation="90" wrapText="1"/>
      <protection locked="0"/>
    </xf>
    <xf numFmtId="1" fontId="8" fillId="0" borderId="34" xfId="0" applyNumberFormat="1" applyFont="1" applyFill="1" applyBorder="1" applyAlignment="1" applyProtection="1">
      <alignment horizontal="center" textRotation="90"/>
      <protection locked="0"/>
    </xf>
    <xf numFmtId="1" fontId="5" fillId="0" borderId="33" xfId="0" applyNumberFormat="1" applyFont="1" applyFill="1" applyBorder="1" applyAlignment="1" applyProtection="1">
      <alignment vertical="center" textRotation="90"/>
      <protection locked="0"/>
    </xf>
    <xf numFmtId="1" fontId="5" fillId="0" borderId="19" xfId="0" applyNumberFormat="1" applyFont="1" applyFill="1" applyBorder="1" applyAlignment="1" applyProtection="1">
      <alignment horizontal="center" vertical="center" textRotation="90"/>
      <protection locked="0"/>
    </xf>
    <xf numFmtId="0" fontId="35" fillId="0" borderId="0" xfId="0" quotePrefix="1" applyFont="1" applyFill="1" applyBorder="1" applyAlignment="1" applyProtection="1">
      <alignment horizontal="center" vertical="center" textRotation="90"/>
      <protection locked="0"/>
    </xf>
    <xf numFmtId="0" fontId="35" fillId="0" borderId="0" xfId="0" applyFont="1" applyFill="1" applyBorder="1" applyAlignment="1" applyProtection="1">
      <alignment horizontal="center" vertical="center" textRotation="90"/>
      <protection locked="0"/>
    </xf>
    <xf numFmtId="0" fontId="0" fillId="5" borderId="51" xfId="0" applyFill="1" applyBorder="1" applyAlignment="1" applyProtection="1">
      <alignment horizontal="center"/>
      <protection locked="0"/>
    </xf>
    <xf numFmtId="1" fontId="10" fillId="5" borderId="33" xfId="0" applyNumberFormat="1" applyFont="1" applyFill="1" applyBorder="1" applyAlignment="1" applyProtection="1">
      <alignment horizontal="center"/>
      <protection locked="0"/>
    </xf>
    <xf numFmtId="1" fontId="13" fillId="5" borderId="33" xfId="0" applyNumberFormat="1" applyFont="1" applyFill="1" applyBorder="1" applyProtection="1">
      <protection locked="0"/>
    </xf>
    <xf numFmtId="1" fontId="5" fillId="5" borderId="28" xfId="0" applyNumberFormat="1" applyFont="1" applyFill="1" applyBorder="1" applyAlignment="1" applyProtection="1">
      <alignment horizontal="center" vertical="center"/>
      <protection locked="0"/>
    </xf>
    <xf numFmtId="1" fontId="0" fillId="5" borderId="20" xfId="0" applyNumberFormat="1" applyFill="1" applyBorder="1" applyAlignment="1" applyProtection="1">
      <alignment horizontal="center"/>
      <protection locked="0"/>
    </xf>
    <xf numFmtId="1" fontId="12" fillId="5" borderId="9" xfId="0" applyNumberFormat="1" applyFont="1" applyFill="1" applyBorder="1" applyAlignment="1" applyProtection="1">
      <alignment horizontal="center"/>
      <protection locked="0"/>
    </xf>
    <xf numFmtId="1" fontId="12" fillId="5" borderId="37" xfId="0" applyNumberFormat="1" applyFont="1" applyFill="1" applyBorder="1" applyAlignment="1" applyProtection="1">
      <alignment horizontal="center"/>
      <protection locked="0"/>
    </xf>
    <xf numFmtId="1" fontId="12" fillId="5" borderId="38" xfId="0" applyNumberFormat="1" applyFont="1" applyFill="1" applyBorder="1" applyAlignment="1" applyProtection="1">
      <alignment horizontal="center"/>
      <protection locked="0"/>
    </xf>
    <xf numFmtId="1" fontId="12" fillId="5" borderId="59" xfId="0" applyNumberFormat="1" applyFont="1" applyFill="1" applyBorder="1" applyAlignment="1" applyProtection="1">
      <alignment horizontal="center"/>
      <protection locked="0"/>
    </xf>
    <xf numFmtId="1" fontId="12" fillId="5" borderId="14" xfId="0" applyNumberFormat="1" applyFont="1" applyFill="1" applyBorder="1" applyAlignment="1" applyProtection="1">
      <alignment horizontal="center"/>
      <protection locked="0"/>
    </xf>
    <xf numFmtId="1" fontId="12" fillId="5" borderId="55" xfId="0" applyNumberFormat="1" applyFont="1" applyFill="1" applyBorder="1" applyAlignment="1" applyProtection="1">
      <alignment horizontal="center"/>
      <protection locked="0"/>
    </xf>
    <xf numFmtId="1" fontId="5" fillId="5" borderId="2" xfId="0" applyNumberFormat="1" applyFont="1" applyFill="1" applyBorder="1" applyAlignment="1" applyProtection="1">
      <alignment horizontal="center"/>
      <protection locked="0"/>
    </xf>
    <xf numFmtId="1" fontId="9" fillId="5" borderId="10" xfId="0" applyNumberFormat="1" applyFont="1" applyFill="1" applyBorder="1" applyAlignment="1" applyProtection="1">
      <alignment horizontal="center"/>
      <protection locked="0"/>
    </xf>
    <xf numFmtId="1" fontId="9" fillId="5" borderId="24" xfId="0" applyNumberFormat="1" applyFont="1" applyFill="1" applyBorder="1" applyAlignment="1" applyProtection="1">
      <alignment horizontal="center"/>
      <protection locked="0"/>
    </xf>
    <xf numFmtId="1" fontId="9" fillId="5" borderId="4" xfId="0" applyNumberFormat="1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1" fontId="12" fillId="5" borderId="10" xfId="0" applyNumberFormat="1" applyFont="1" applyFill="1" applyBorder="1" applyAlignment="1" applyProtection="1">
      <alignment horizontal="center"/>
      <protection locked="0"/>
    </xf>
    <xf numFmtId="1" fontId="12" fillId="5" borderId="23" xfId="0" applyNumberFormat="1" applyFont="1" applyFill="1" applyBorder="1" applyAlignment="1" applyProtection="1">
      <alignment horizontal="center"/>
      <protection locked="0"/>
    </xf>
    <xf numFmtId="1" fontId="12" fillId="5" borderId="24" xfId="0" applyNumberFormat="1" applyFont="1" applyFill="1" applyBorder="1" applyAlignment="1" applyProtection="1">
      <alignment horizontal="center"/>
      <protection locked="0"/>
    </xf>
    <xf numFmtId="1" fontId="12" fillId="5" borderId="21" xfId="0" applyNumberFormat="1" applyFont="1" applyFill="1" applyBorder="1" applyAlignment="1" applyProtection="1">
      <alignment horizontal="center"/>
      <protection locked="0"/>
    </xf>
    <xf numFmtId="1" fontId="12" fillId="5" borderId="13" xfId="0" applyNumberFormat="1" applyFont="1" applyFill="1" applyBorder="1" applyAlignment="1" applyProtection="1">
      <alignment horizontal="center"/>
      <protection locked="0"/>
    </xf>
    <xf numFmtId="1" fontId="12" fillId="5" borderId="22" xfId="0" applyNumberFormat="1" applyFont="1" applyFill="1" applyBorder="1" applyAlignment="1" applyProtection="1">
      <alignment horizontal="center"/>
      <protection locked="0"/>
    </xf>
    <xf numFmtId="1" fontId="0" fillId="0" borderId="60" xfId="0" applyNumberFormat="1" applyBorder="1" applyAlignment="1" applyProtection="1">
      <alignment horizontal="center"/>
      <protection locked="0"/>
    </xf>
    <xf numFmtId="1" fontId="8" fillId="0" borderId="61" xfId="0" applyNumberFormat="1" applyFont="1" applyBorder="1" applyAlignment="1" applyProtection="1">
      <alignment horizontal="left"/>
      <protection locked="0"/>
    </xf>
    <xf numFmtId="1" fontId="12" fillId="0" borderId="11" xfId="0" applyNumberFormat="1" applyFont="1" applyFill="1" applyBorder="1" applyAlignment="1" applyProtection="1">
      <alignment horizontal="center"/>
      <protection locked="0"/>
    </xf>
    <xf numFmtId="1" fontId="12" fillId="0" borderId="40" xfId="0" applyNumberFormat="1" applyFont="1" applyFill="1" applyBorder="1" applyAlignment="1" applyProtection="1">
      <alignment horizontal="center"/>
      <protection locked="0"/>
    </xf>
    <xf numFmtId="1" fontId="12" fillId="0" borderId="41" xfId="0" applyNumberFormat="1" applyFont="1" applyFill="1" applyBorder="1" applyAlignment="1" applyProtection="1">
      <alignment horizontal="center"/>
      <protection locked="0"/>
    </xf>
    <xf numFmtId="1" fontId="12" fillId="0" borderId="50" xfId="0" applyNumberFormat="1" applyFont="1" applyFill="1" applyBorder="1" applyAlignment="1" applyProtection="1">
      <alignment horizontal="center"/>
      <protection locked="0"/>
    </xf>
    <xf numFmtId="1" fontId="12" fillId="0" borderId="56" xfId="0" applyNumberFormat="1" applyFont="1" applyFill="1" applyBorder="1" applyAlignment="1" applyProtection="1">
      <alignment horizontal="center"/>
      <protection locked="0"/>
    </xf>
    <xf numFmtId="1" fontId="12" fillId="0" borderId="57" xfId="0" applyNumberFormat="1" applyFont="1" applyFill="1" applyBorder="1" applyAlignment="1" applyProtection="1">
      <alignment horizontal="center"/>
      <protection locked="0"/>
    </xf>
    <xf numFmtId="1" fontId="8" fillId="0" borderId="57" xfId="0" applyNumberFormat="1" applyFont="1" applyFill="1" applyBorder="1" applyAlignment="1" applyProtection="1">
      <alignment horizontal="center"/>
      <protection locked="0"/>
    </xf>
    <xf numFmtId="1" fontId="5" fillId="0" borderId="18" xfId="0" applyNumberFormat="1" applyFont="1" applyFill="1" applyBorder="1" applyAlignment="1" applyProtection="1">
      <alignment horizontal="center"/>
      <protection locked="0"/>
    </xf>
    <xf numFmtId="1" fontId="9" fillId="0" borderId="11" xfId="0" applyNumberFormat="1" applyFont="1" applyFill="1" applyBorder="1" applyAlignment="1" applyProtection="1">
      <alignment horizontal="center"/>
      <protection locked="0"/>
    </xf>
    <xf numFmtId="1" fontId="9" fillId="0" borderId="18" xfId="0" applyNumberFormat="1" applyFont="1" applyFill="1" applyBorder="1" applyAlignment="1" applyProtection="1">
      <alignment horizontal="center"/>
      <protection locked="0"/>
    </xf>
    <xf numFmtId="0" fontId="5" fillId="5" borderId="33" xfId="0" applyFont="1" applyFill="1" applyBorder="1" applyAlignment="1" applyProtection="1">
      <alignment horizontal="center" vertic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42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51" xfId="0" applyFont="1" applyFill="1" applyBorder="1" applyAlignment="1" applyProtection="1">
      <alignment horizontal="center"/>
      <protection locked="0"/>
    </xf>
    <xf numFmtId="1" fontId="5" fillId="2" borderId="33" xfId="0" applyNumberFormat="1" applyFont="1" applyFill="1" applyBorder="1" applyAlignment="1" applyProtection="1">
      <alignment horizontal="center"/>
      <protection locked="0"/>
    </xf>
    <xf numFmtId="0" fontId="5" fillId="5" borderId="35" xfId="0" applyFont="1" applyFill="1" applyBorder="1" applyAlignment="1" applyProtection="1">
      <alignment horizontal="center"/>
      <protection locked="0"/>
    </xf>
    <xf numFmtId="0" fontId="5" fillId="5" borderId="39" xfId="0" applyFont="1" applyFill="1" applyBorder="1" applyAlignment="1" applyProtection="1">
      <alignment horizontal="center"/>
      <protection locked="0"/>
    </xf>
    <xf numFmtId="1" fontId="0" fillId="5" borderId="18" xfId="0" applyNumberFormat="1" applyFill="1" applyBorder="1" applyAlignment="1" applyProtection="1">
      <alignment horizontal="center"/>
      <protection locked="0"/>
    </xf>
    <xf numFmtId="1" fontId="7" fillId="2" borderId="26" xfId="0" applyNumberFormat="1" applyFont="1" applyFill="1" applyBorder="1" applyAlignment="1" applyProtection="1">
      <alignment horizontal="center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1" fontId="14" fillId="2" borderId="6" xfId="0" applyNumberFormat="1" applyFont="1" applyFill="1" applyBorder="1" applyAlignment="1" applyProtection="1">
      <alignment horizontal="center" textRotation="90" wrapText="1"/>
      <protection locked="0"/>
    </xf>
    <xf numFmtId="1" fontId="8" fillId="2" borderId="33" xfId="0" applyNumberFormat="1" applyFont="1" applyFill="1" applyBorder="1" applyAlignment="1" applyProtection="1">
      <alignment horizontal="center" vertical="center" textRotation="90"/>
      <protection locked="0"/>
    </xf>
    <xf numFmtId="1" fontId="7" fillId="2" borderId="7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19" xfId="0" applyNumberFormat="1" applyFont="1" applyFill="1" applyBorder="1" applyAlignment="1" applyProtection="1">
      <alignment horizontal="center" vertical="center" textRotation="90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5" fillId="5" borderId="34" xfId="0" applyNumberFormat="1" applyFon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1" fontId="5" fillId="5" borderId="52" xfId="0" applyNumberFormat="1" applyFont="1" applyFill="1" applyBorder="1" applyAlignment="1" applyProtection="1">
      <alignment horizontal="center"/>
      <protection locked="0"/>
    </xf>
    <xf numFmtId="1" fontId="5" fillId="5" borderId="31" xfId="0" applyNumberFormat="1" applyFont="1" applyFill="1" applyBorder="1" applyAlignment="1" applyProtection="1">
      <alignment horizontal="center"/>
      <protection locked="0"/>
    </xf>
    <xf numFmtId="1" fontId="7" fillId="5" borderId="33" xfId="0" applyNumberFormat="1" applyFont="1" applyFill="1" applyBorder="1" applyAlignment="1" applyProtection="1">
      <alignment horizontal="center"/>
      <protection locked="0"/>
    </xf>
    <xf numFmtId="1" fontId="3" fillId="5" borderId="29" xfId="0" applyNumberFormat="1" applyFont="1" applyFill="1" applyBorder="1" applyAlignment="1" applyProtection="1">
      <alignment horizontal="center"/>
      <protection locked="0"/>
    </xf>
    <xf numFmtId="1" fontId="3" fillId="5" borderId="31" xfId="0" applyNumberFormat="1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0" fontId="8" fillId="3" borderId="34" xfId="0" applyFont="1" applyFill="1" applyBorder="1" applyProtection="1">
      <protection locked="0"/>
    </xf>
    <xf numFmtId="1" fontId="0" fillId="3" borderId="29" xfId="0" applyNumberFormat="1" applyFill="1" applyBorder="1" applyAlignment="1" applyProtection="1">
      <alignment horizontal="center"/>
      <protection locked="0"/>
    </xf>
    <xf numFmtId="1" fontId="0" fillId="3" borderId="34" xfId="0" applyNumberFormat="1" applyFill="1" applyBorder="1" applyAlignment="1" applyProtection="1">
      <alignment horizontal="center"/>
      <protection locked="0"/>
    </xf>
    <xf numFmtId="1" fontId="7" fillId="3" borderId="51" xfId="0" applyNumberFormat="1" applyFont="1" applyFill="1" applyBorder="1" applyAlignment="1" applyProtection="1">
      <alignment horizontal="center"/>
      <protection locked="0"/>
    </xf>
    <xf numFmtId="1" fontId="0" fillId="3" borderId="33" xfId="0" applyNumberFormat="1" applyFill="1" applyBorder="1" applyAlignment="1" applyProtection="1">
      <alignment horizontal="center"/>
      <protection locked="0"/>
    </xf>
    <xf numFmtId="1" fontId="0" fillId="5" borderId="52" xfId="0" applyNumberFormat="1" applyFill="1" applyBorder="1" applyAlignment="1" applyProtection="1">
      <alignment horizontal="center"/>
      <protection locked="0"/>
    </xf>
    <xf numFmtId="1" fontId="0" fillId="5" borderId="31" xfId="0" applyNumberFormat="1" applyFill="1" applyBorder="1" applyAlignment="1" applyProtection="1">
      <alignment horizontal="center"/>
      <protection locked="0"/>
    </xf>
    <xf numFmtId="1" fontId="0" fillId="5" borderId="33" xfId="0" applyNumberForma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7" fillId="5" borderId="4" xfId="0" applyNumberFormat="1" applyFont="1" applyFill="1" applyBorder="1" applyAlignment="1" applyProtection="1">
      <alignment horizontal="center"/>
      <protection locked="0"/>
    </xf>
    <xf numFmtId="1" fontId="8" fillId="5" borderId="14" xfId="0" applyNumberFormat="1" applyFont="1" applyFill="1" applyBorder="1" applyAlignment="1" applyProtection="1">
      <alignment horizontal="center"/>
      <protection locked="0"/>
    </xf>
    <xf numFmtId="1" fontId="5" fillId="5" borderId="36" xfId="0" applyNumberFormat="1" applyFon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1" fontId="8" fillId="5" borderId="13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8" fillId="2" borderId="22" xfId="0" applyNumberFormat="1" applyFont="1" applyFill="1" applyBorder="1" applyAlignment="1" applyProtection="1">
      <alignment horizontal="center"/>
      <protection locked="0"/>
    </xf>
    <xf numFmtId="1" fontId="8" fillId="2" borderId="13" xfId="0" applyNumberFormat="1" applyFont="1" applyFill="1" applyBorder="1" applyAlignment="1" applyProtection="1">
      <alignment horizontal="center"/>
      <protection locked="0"/>
    </xf>
    <xf numFmtId="1" fontId="5" fillId="2" borderId="6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0" fillId="5" borderId="35" xfId="0" applyNumberForma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1" fontId="0" fillId="5" borderId="3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26" fillId="5" borderId="26" xfId="0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 applyProtection="1">
      <alignment horizontal="center" vertical="center"/>
      <protection locked="0"/>
    </xf>
    <xf numFmtId="1" fontId="3" fillId="5" borderId="19" xfId="0" applyNumberFormat="1" applyFont="1" applyFill="1" applyBorder="1" applyAlignment="1" applyProtection="1">
      <alignment horizontal="center" vertical="center"/>
      <protection locked="0"/>
    </xf>
    <xf numFmtId="1" fontId="3" fillId="7" borderId="19" xfId="0" applyNumberFormat="1" applyFont="1" applyFill="1" applyBorder="1" applyAlignment="1" applyProtection="1">
      <alignment horizontal="center" vertical="center"/>
      <protection locked="0"/>
    </xf>
    <xf numFmtId="0" fontId="27" fillId="5" borderId="34" xfId="0" applyFont="1" applyFill="1" applyBorder="1" applyAlignment="1" applyProtection="1">
      <alignment vertical="center"/>
      <protection locked="0"/>
    </xf>
    <xf numFmtId="1" fontId="0" fillId="2" borderId="28" xfId="0" applyNumberFormat="1" applyFill="1" applyBorder="1" applyAlignment="1" applyProtection="1">
      <alignment vertical="center"/>
      <protection locked="0"/>
    </xf>
    <xf numFmtId="1" fontId="0" fillId="2" borderId="28" xfId="0" applyNumberFormat="1" applyFill="1" applyBorder="1" applyAlignment="1" applyProtection="1">
      <protection locked="0"/>
    </xf>
    <xf numFmtId="1" fontId="0" fillId="2" borderId="32" xfId="0" applyNumberFormat="1" applyFill="1" applyBorder="1" applyAlignment="1" applyProtection="1">
      <alignment vertical="center"/>
      <protection locked="0"/>
    </xf>
    <xf numFmtId="1" fontId="0" fillId="2" borderId="32" xfId="0" applyNumberFormat="1" applyFill="1" applyBorder="1" applyAlignment="1" applyProtection="1">
      <protection locked="0"/>
    </xf>
    <xf numFmtId="1" fontId="7" fillId="5" borderId="51" xfId="0" applyNumberFormat="1" applyFont="1" applyFill="1" applyBorder="1" applyAlignment="1" applyProtection="1">
      <alignment horizontal="center"/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36" xfId="0" applyNumberFormat="1" applyFont="1" applyFill="1" applyBorder="1" applyAlignment="1" applyProtection="1">
      <alignment horizontal="center"/>
      <protection locked="0"/>
    </xf>
    <xf numFmtId="1" fontId="8" fillId="5" borderId="2" xfId="0" applyNumberFormat="1" applyFont="1" applyFill="1" applyBorder="1" applyAlignment="1" applyProtection="1">
      <alignment horizontal="center"/>
      <protection locked="0"/>
    </xf>
    <xf numFmtId="1" fontId="5" fillId="5" borderId="5" xfId="0" applyNumberFormat="1" applyFont="1" applyFill="1" applyBorder="1" applyAlignment="1" applyProtection="1">
      <alignment horizontal="center"/>
      <protection locked="0"/>
    </xf>
    <xf numFmtId="1" fontId="5" fillId="5" borderId="61" xfId="0" applyNumberFormat="1" applyFont="1" applyFill="1" applyBorder="1" applyAlignment="1" applyProtection="1">
      <alignment horizontal="center"/>
      <protection locked="0"/>
    </xf>
    <xf numFmtId="1" fontId="7" fillId="0" borderId="4" xfId="0" applyNumberFormat="1" applyFont="1" applyFill="1" applyBorder="1" applyAlignment="1" applyProtection="1">
      <alignment horizontal="center"/>
      <protection locked="0"/>
    </xf>
    <xf numFmtId="1" fontId="8" fillId="0" borderId="11" xfId="0" applyNumberFormat="1" applyFont="1" applyFill="1" applyBorder="1" applyAlignment="1" applyProtection="1">
      <alignment horizontal="center"/>
      <protection locked="0"/>
    </xf>
    <xf numFmtId="1" fontId="8" fillId="0" borderId="13" xfId="0" applyNumberFormat="1" applyFont="1" applyFill="1" applyBorder="1" applyAlignment="1" applyProtection="1">
      <alignment horizontal="center"/>
      <protection locked="0"/>
    </xf>
    <xf numFmtId="1" fontId="5" fillId="0" borderId="61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8" fillId="0" borderId="4" xfId="0" applyNumberFormat="1" applyFont="1" applyFill="1" applyBorder="1" applyAlignment="1" applyProtection="1">
      <alignment horizontal="center"/>
      <protection locked="0"/>
    </xf>
    <xf numFmtId="1" fontId="0" fillId="0" borderId="32" xfId="0" applyNumberFormat="1" applyFill="1" applyBorder="1" applyAlignment="1" applyProtection="1"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1" fontId="0" fillId="2" borderId="19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Alignment="1" applyProtection="1">
      <protection locked="0"/>
    </xf>
    <xf numFmtId="0" fontId="26" fillId="5" borderId="28" xfId="0" applyFont="1" applyFill="1" applyBorder="1" applyAlignment="1" applyProtection="1">
      <alignment horizontal="center" vertical="center"/>
      <protection locked="0"/>
    </xf>
    <xf numFmtId="1" fontId="0" fillId="10" borderId="6" xfId="0" applyNumberFormat="1" applyFill="1" applyBorder="1" applyAlignment="1" applyProtection="1">
      <alignment vertical="center"/>
      <protection locked="0"/>
    </xf>
    <xf numFmtId="0" fontId="26" fillId="5" borderId="32" xfId="0" applyFont="1" applyFill="1" applyBorder="1" applyAlignment="1" applyProtection="1">
      <alignment horizontal="center" vertical="center"/>
      <protection locked="0"/>
    </xf>
    <xf numFmtId="1" fontId="0" fillId="10" borderId="34" xfId="0" applyNumberFormat="1" applyFill="1" applyBorder="1" applyAlignment="1" applyProtection="1">
      <alignment vertical="center"/>
      <protection locked="0"/>
    </xf>
    <xf numFmtId="0" fontId="26" fillId="5" borderId="19" xfId="0" applyFont="1" applyFill="1" applyBorder="1" applyAlignment="1" applyProtection="1">
      <alignment horizontal="center" vertical="center"/>
      <protection locked="0"/>
    </xf>
    <xf numFmtId="1" fontId="3" fillId="10" borderId="19" xfId="0" applyNumberFormat="1" applyFont="1" applyFill="1" applyBorder="1" applyAlignment="1" applyProtection="1">
      <alignment horizontal="center" vertical="center"/>
      <protection locked="0"/>
    </xf>
    <xf numFmtId="1" fontId="27" fillId="10" borderId="6" xfId="0" applyNumberFormat="1" applyFont="1" applyFill="1" applyBorder="1" applyAlignment="1" applyProtection="1">
      <alignment vertical="center"/>
      <protection locked="0"/>
    </xf>
    <xf numFmtId="0" fontId="36" fillId="2" borderId="26" xfId="0" applyFont="1" applyFill="1" applyBorder="1" applyAlignment="1" applyProtection="1">
      <alignment horizontal="center"/>
      <protection locked="0"/>
    </xf>
    <xf numFmtId="1" fontId="14" fillId="2" borderId="34" xfId="0" applyNumberFormat="1" applyFont="1" applyFill="1" applyBorder="1" applyAlignment="1" applyProtection="1">
      <alignment horizontal="center" textRotation="90" wrapText="1"/>
      <protection locked="0"/>
    </xf>
    <xf numFmtId="0" fontId="35" fillId="4" borderId="0" xfId="0" quotePrefix="1" applyFont="1" applyFill="1" applyBorder="1" applyAlignment="1" applyProtection="1">
      <alignment textRotation="90"/>
      <protection locked="0"/>
    </xf>
    <xf numFmtId="0" fontId="35" fillId="4" borderId="0" xfId="0" applyFont="1" applyFill="1" applyBorder="1" applyAlignment="1" applyProtection="1">
      <alignment textRotation="90"/>
      <protection locked="0"/>
    </xf>
    <xf numFmtId="1" fontId="0" fillId="5" borderId="32" xfId="0" applyNumberFormat="1" applyFill="1" applyBorder="1" applyAlignment="1" applyProtection="1">
      <alignment vertical="center"/>
      <protection locked="0"/>
    </xf>
    <xf numFmtId="1" fontId="0" fillId="0" borderId="29" xfId="0" applyNumberFormat="1" applyFill="1" applyBorder="1" applyAlignment="1" applyProtection="1">
      <alignment horizontal="center"/>
      <protection locked="0"/>
    </xf>
    <xf numFmtId="1" fontId="7" fillId="2" borderId="33" xfId="0" applyNumberFormat="1" applyFont="1" applyFill="1" applyBorder="1" applyAlignment="1" applyProtection="1">
      <alignment horizontal="center"/>
      <protection locked="0"/>
    </xf>
    <xf numFmtId="1" fontId="5" fillId="2" borderId="34" xfId="0" applyNumberFormat="1" applyFont="1" applyFill="1" applyBorder="1" applyAlignment="1" applyProtection="1">
      <alignment horizontal="center"/>
      <protection locked="0"/>
    </xf>
    <xf numFmtId="1" fontId="5" fillId="5" borderId="51" xfId="0" applyNumberFormat="1" applyFont="1" applyFill="1" applyBorder="1" applyAlignment="1" applyProtection="1">
      <alignment horizontal="center"/>
      <protection locked="0"/>
    </xf>
    <xf numFmtId="1" fontId="7" fillId="2" borderId="34" xfId="0" applyNumberFormat="1" applyFont="1" applyFill="1" applyBorder="1" applyAlignment="1" applyProtection="1">
      <alignment horizontal="center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1" fontId="3" fillId="2" borderId="42" xfId="0" applyNumberFormat="1" applyFont="1" applyFill="1" applyBorder="1" applyAlignment="1" applyProtection="1">
      <alignment horizontal="center"/>
      <protection locked="0"/>
    </xf>
    <xf numFmtId="1" fontId="5" fillId="2" borderId="36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7" fillId="5" borderId="18" xfId="0" applyNumberFormat="1" applyFont="1" applyFill="1" applyBorder="1" applyAlignment="1" applyProtection="1">
      <alignment horizontal="center"/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0" fontId="5" fillId="5" borderId="36" xfId="0" applyFont="1" applyFill="1" applyBorder="1" applyAlignment="1" applyProtection="1">
      <alignment horizontal="center"/>
      <protection locked="0"/>
    </xf>
    <xf numFmtId="1" fontId="0" fillId="5" borderId="9" xfId="0" applyNumberFormat="1" applyFill="1" applyBorder="1" applyAlignment="1" applyProtection="1">
      <alignment horizontal="center"/>
      <protection locked="0"/>
    </xf>
    <xf numFmtId="1" fontId="0" fillId="5" borderId="36" xfId="0" applyNumberFormat="1" applyFill="1" applyBorder="1" applyAlignment="1" applyProtection="1">
      <alignment horizontal="center"/>
      <protection locked="0"/>
    </xf>
    <xf numFmtId="1" fontId="3" fillId="5" borderId="27" xfId="0" applyNumberFormat="1" applyFont="1" applyFill="1" applyBorder="1" applyAlignment="1" applyProtection="1">
      <alignment horizontal="center"/>
      <protection locked="0"/>
    </xf>
    <xf numFmtId="0" fontId="37" fillId="2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1" fontId="5" fillId="5" borderId="34" xfId="0" applyNumberFormat="1" applyFont="1" applyFill="1" applyBorder="1" applyAlignment="1" applyProtection="1">
      <alignment horizontal="center" vertical="center"/>
      <protection locked="0"/>
    </xf>
    <xf numFmtId="1" fontId="0" fillId="5" borderId="35" xfId="0" applyNumberFormat="1" applyFill="1" applyBorder="1" applyAlignment="1" applyProtection="1">
      <alignment horizontal="center" vertical="center"/>
      <protection locked="0"/>
    </xf>
    <xf numFmtId="1" fontId="0" fillId="5" borderId="39" xfId="0" applyNumberFormat="1" applyFill="1" applyBorder="1" applyAlignment="1" applyProtection="1">
      <alignment horizontal="center" vertical="center"/>
      <protection locked="0"/>
    </xf>
    <xf numFmtId="0" fontId="38" fillId="2" borderId="0" xfId="0" applyFont="1" applyFill="1" applyProtection="1">
      <protection locked="0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0" fontId="38" fillId="2" borderId="0" xfId="0" quotePrefix="1" applyFont="1" applyFill="1" applyBorder="1" applyAlignment="1" applyProtection="1">
      <alignment horizontal="center" vertical="center" textRotation="90"/>
      <protection locked="0"/>
    </xf>
    <xf numFmtId="0" fontId="38" fillId="2" borderId="0" xfId="0" applyFont="1" applyFill="1" applyBorder="1" applyAlignment="1" applyProtection="1">
      <alignment horizontal="center" vertical="center" textRotation="90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Protection="1"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1" fontId="0" fillId="5" borderId="47" xfId="0" applyNumberFormat="1" applyFill="1" applyBorder="1" applyAlignment="1" applyProtection="1">
      <alignment horizontal="center" vertical="center"/>
      <protection locked="0"/>
    </xf>
    <xf numFmtId="1" fontId="0" fillId="5" borderId="11" xfId="0" applyNumberFormat="1" applyFill="1" applyBorder="1" applyAlignment="1" applyProtection="1">
      <alignment horizontal="center"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1" fontId="5" fillId="10" borderId="33" xfId="0" applyNumberFormat="1" applyFont="1" applyFill="1" applyBorder="1" applyAlignment="1" applyProtection="1">
      <alignment horizontal="center" vertical="center"/>
      <protection locked="0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0" fillId="5" borderId="18" xfId="0" applyNumberFormat="1" applyFill="1" applyBorder="1" applyAlignment="1" applyProtection="1">
      <alignment horizontal="center" vertical="center"/>
      <protection locked="0"/>
    </xf>
    <xf numFmtId="1" fontId="11" fillId="5" borderId="33" xfId="0" applyNumberFormat="1" applyFont="1" applyFill="1" applyBorder="1" applyAlignment="1" applyProtection="1">
      <alignment horizontal="center" vertical="center"/>
      <protection locked="0"/>
    </xf>
    <xf numFmtId="164" fontId="3" fillId="5" borderId="42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1" fontId="1" fillId="0" borderId="47" xfId="0" applyNumberFormat="1" applyFont="1" applyFill="1" applyBorder="1" applyAlignment="1" applyProtection="1">
      <alignment horizontal="center" vertical="center"/>
      <protection locked="0"/>
    </xf>
    <xf numFmtId="1" fontId="1" fillId="2" borderId="66" xfId="0" applyNumberFormat="1" applyFont="1" applyFill="1" applyBorder="1" applyAlignment="1" applyProtection="1">
      <alignment horizontal="center" vertical="center"/>
      <protection locked="0"/>
    </xf>
    <xf numFmtId="0" fontId="1" fillId="2" borderId="66" xfId="0" applyFont="1" applyFill="1" applyBorder="1" applyAlignment="1" applyProtection="1">
      <alignment horizontal="center" vertical="center"/>
      <protection locked="0"/>
    </xf>
    <xf numFmtId="1" fontId="1" fillId="2" borderId="48" xfId="0" applyNumberFormat="1" applyFont="1" applyFill="1" applyBorder="1" applyAlignment="1" applyProtection="1">
      <alignment horizontal="center" vertical="center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 applyProtection="1">
      <alignment horizontal="center" vertical="center"/>
      <protection locked="0"/>
    </xf>
    <xf numFmtId="1" fontId="3" fillId="0" borderId="34" xfId="0" applyNumberFormat="1" applyFont="1" applyFill="1" applyBorder="1" applyAlignment="1" applyProtection="1">
      <alignment horizontal="center" vertical="center"/>
      <protection locked="0"/>
    </xf>
    <xf numFmtId="1" fontId="5" fillId="5" borderId="34" xfId="0" applyNumberFormat="1" applyFon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vertical="center"/>
      <protection locked="0"/>
    </xf>
    <xf numFmtId="1" fontId="0" fillId="5" borderId="51" xfId="0" applyNumberFormat="1" applyFill="1" applyBorder="1" applyAlignment="1" applyProtection="1">
      <alignment vertical="center"/>
      <protection locked="0"/>
    </xf>
    <xf numFmtId="1" fontId="0" fillId="5" borderId="42" xfId="0" applyNumberFormat="1" applyFill="1" applyBorder="1" applyAlignment="1" applyProtection="1">
      <alignment vertical="center"/>
      <protection locked="0"/>
    </xf>
    <xf numFmtId="1" fontId="5" fillId="5" borderId="34" xfId="0" applyNumberFormat="1" applyFont="1" applyFill="1" applyBorder="1" applyAlignment="1" applyProtection="1">
      <alignment vertical="center"/>
      <protection locked="0"/>
    </xf>
    <xf numFmtId="1" fontId="5" fillId="5" borderId="51" xfId="0" applyNumberFormat="1" applyFont="1" applyFill="1" applyBorder="1" applyAlignment="1" applyProtection="1">
      <alignment vertical="center"/>
      <protection locked="0"/>
    </xf>
    <xf numFmtId="1" fontId="5" fillId="5" borderId="42" xfId="0" applyNumberFormat="1" applyFont="1" applyFill="1" applyBorder="1" applyAlignment="1" applyProtection="1">
      <alignment vertical="center"/>
      <protection locked="0"/>
    </xf>
    <xf numFmtId="1" fontId="3" fillId="0" borderId="34" xfId="0" applyNumberFormat="1" applyFont="1" applyFill="1" applyBorder="1" applyAlignment="1" applyProtection="1">
      <alignment vertical="center"/>
      <protection locked="0"/>
    </xf>
    <xf numFmtId="1" fontId="3" fillId="0" borderId="51" xfId="0" applyNumberFormat="1" applyFont="1" applyFill="1" applyBorder="1" applyAlignment="1" applyProtection="1">
      <alignment vertical="center"/>
      <protection locked="0"/>
    </xf>
    <xf numFmtId="1" fontId="3" fillId="0" borderId="42" xfId="0" applyNumberFormat="1" applyFont="1" applyFill="1" applyBorder="1" applyAlignment="1" applyProtection="1">
      <alignment vertical="center"/>
      <protection locked="0"/>
    </xf>
    <xf numFmtId="1" fontId="3" fillId="5" borderId="34" xfId="0" applyNumberFormat="1" applyFont="1" applyFill="1" applyBorder="1" applyAlignment="1" applyProtection="1">
      <alignment vertical="center"/>
      <protection locked="0"/>
    </xf>
    <xf numFmtId="1" fontId="3" fillId="5" borderId="42" xfId="0" applyNumberFormat="1" applyFont="1" applyFill="1" applyBorder="1" applyAlignment="1" applyProtection="1">
      <alignment vertical="center"/>
      <protection locked="0"/>
    </xf>
    <xf numFmtId="1" fontId="5" fillId="0" borderId="25" xfId="0" applyNumberFormat="1" applyFont="1" applyFill="1" applyBorder="1" applyAlignment="1" applyProtection="1">
      <alignment vertical="center"/>
      <protection locked="0"/>
    </xf>
    <xf numFmtId="1" fontId="5" fillId="0" borderId="26" xfId="0" applyNumberFormat="1" applyFont="1" applyFill="1" applyBorder="1" applyAlignment="1" applyProtection="1">
      <alignment vertical="center"/>
      <protection locked="0"/>
    </xf>
    <xf numFmtId="1" fontId="3" fillId="0" borderId="19" xfId="0" applyNumberFormat="1" applyFont="1" applyFill="1" applyBorder="1" applyAlignment="1" applyProtection="1">
      <alignment horizontal="center" vertical="center"/>
      <protection locked="0"/>
    </xf>
    <xf numFmtId="1" fontId="5" fillId="0" borderId="6" xfId="0" applyNumberFormat="1" applyFont="1" applyFill="1" applyBorder="1" applyAlignment="1" applyProtection="1">
      <alignment vertical="center"/>
      <protection locked="0"/>
    </xf>
    <xf numFmtId="1" fontId="5" fillId="0" borderId="7" xfId="0" applyNumberFormat="1" applyFont="1" applyFill="1" applyBorder="1" applyAlignment="1" applyProtection="1">
      <alignment vertical="center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1" fontId="1" fillId="2" borderId="33" xfId="0" applyNumberFormat="1" applyFont="1" applyFill="1" applyBorder="1" applyAlignment="1" applyProtection="1">
      <alignment horizontal="center" vertical="center" textRotation="90"/>
      <protection locked="0"/>
    </xf>
    <xf numFmtId="1" fontId="5" fillId="7" borderId="27" xfId="0" applyNumberFormat="1" applyFont="1" applyFill="1" applyBorder="1" applyAlignment="1" applyProtection="1">
      <alignment vertical="center"/>
      <protection locked="0"/>
    </xf>
    <xf numFmtId="1" fontId="5" fillId="7" borderId="3" xfId="0" applyNumberFormat="1" applyFont="1" applyFill="1" applyBorder="1" applyAlignment="1" applyProtection="1">
      <alignment vertical="center"/>
      <protection locked="0"/>
    </xf>
    <xf numFmtId="1" fontId="5" fillId="7" borderId="8" xfId="0" applyNumberFormat="1" applyFont="1" applyFill="1" applyBorder="1" applyAlignment="1" applyProtection="1">
      <alignment vertical="center"/>
      <protection locked="0"/>
    </xf>
    <xf numFmtId="1" fontId="5" fillId="2" borderId="25" xfId="0" applyNumberFormat="1" applyFont="1" applyFill="1" applyBorder="1" applyAlignment="1" applyProtection="1">
      <protection locked="0"/>
    </xf>
    <xf numFmtId="1" fontId="5" fillId="2" borderId="26" xfId="0" applyNumberFormat="1" applyFont="1" applyFill="1" applyBorder="1" applyAlignment="1" applyProtection="1">
      <protection locked="0"/>
    </xf>
    <xf numFmtId="1" fontId="5" fillId="2" borderId="1" xfId="0" applyNumberFormat="1" applyFont="1" applyFill="1" applyBorder="1" applyAlignment="1" applyProtection="1">
      <protection locked="0"/>
    </xf>
    <xf numFmtId="1" fontId="5" fillId="2" borderId="0" xfId="0" applyNumberFormat="1" applyFont="1" applyFill="1" applyBorder="1" applyAlignment="1" applyProtection="1">
      <protection locked="0"/>
    </xf>
    <xf numFmtId="1" fontId="5" fillId="2" borderId="6" xfId="0" applyNumberFormat="1" applyFont="1" applyFill="1" applyBorder="1" applyAlignment="1" applyProtection="1">
      <protection locked="0"/>
    </xf>
    <xf numFmtId="1" fontId="5" fillId="2" borderId="7" xfId="0" applyNumberFormat="1" applyFont="1" applyFill="1" applyBorder="1" applyAlignment="1" applyProtection="1">
      <protection locked="0"/>
    </xf>
    <xf numFmtId="1" fontId="10" fillId="5" borderId="70" xfId="0" applyNumberFormat="1" applyFont="1" applyFill="1" applyBorder="1" applyAlignment="1" applyProtection="1">
      <alignment horizontal="center"/>
      <protection locked="0"/>
    </xf>
    <xf numFmtId="1" fontId="10" fillId="5" borderId="7" xfId="0" applyNumberFormat="1" applyFont="1" applyFill="1" applyBorder="1" applyAlignment="1" applyProtection="1">
      <alignment horizontal="center"/>
      <protection locked="0"/>
    </xf>
    <xf numFmtId="1" fontId="10" fillId="5" borderId="71" xfId="0" applyNumberFormat="1" applyFont="1" applyFill="1" applyBorder="1" applyAlignment="1" applyProtection="1">
      <alignment horizontal="center"/>
      <protection locked="0"/>
    </xf>
    <xf numFmtId="1" fontId="10" fillId="5" borderId="8" xfId="0" applyNumberFormat="1" applyFont="1" applyFill="1" applyBorder="1" applyAlignment="1" applyProtection="1">
      <alignment horizontal="center"/>
      <protection locked="0"/>
    </xf>
    <xf numFmtId="1" fontId="1" fillId="0" borderId="30" xfId="0" applyNumberFormat="1" applyFont="1" applyBorder="1" applyAlignment="1" applyProtection="1">
      <alignment textRotation="90"/>
      <protection locked="0"/>
    </xf>
    <xf numFmtId="1" fontId="1" fillId="0" borderId="31" xfId="0" applyNumberFormat="1" applyFont="1" applyBorder="1" applyAlignment="1" applyProtection="1">
      <alignment textRotation="90"/>
      <protection locked="0"/>
    </xf>
    <xf numFmtId="1" fontId="10" fillId="5" borderId="12" xfId="0" applyNumberFormat="1" applyFont="1" applyFill="1" applyBorder="1" applyAlignment="1" applyProtection="1">
      <alignment horizontal="center"/>
      <protection locked="0"/>
    </xf>
    <xf numFmtId="1" fontId="10" fillId="5" borderId="62" xfId="0" applyNumberFormat="1" applyFont="1" applyFill="1" applyBorder="1" applyAlignment="1" applyProtection="1">
      <alignment horizontal="center"/>
      <protection locked="0"/>
    </xf>
    <xf numFmtId="1" fontId="8" fillId="0" borderId="31" xfId="0" applyNumberFormat="1" applyFont="1" applyBorder="1" applyAlignment="1" applyProtection="1">
      <alignment textRotation="90"/>
      <protection locked="0"/>
    </xf>
    <xf numFmtId="1" fontId="1" fillId="0" borderId="53" xfId="0" applyNumberFormat="1" applyFont="1" applyBorder="1" applyAlignment="1" applyProtection="1">
      <alignment textRotation="90"/>
      <protection locked="0"/>
    </xf>
    <xf numFmtId="1" fontId="10" fillId="5" borderId="69" xfId="0" applyNumberFormat="1" applyFont="1" applyFill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textRotation="90"/>
      <protection locked="0"/>
    </xf>
    <xf numFmtId="1" fontId="14" fillId="2" borderId="33" xfId="0" applyNumberFormat="1" applyFont="1" applyFill="1" applyBorder="1" applyAlignment="1" applyProtection="1">
      <alignment horizontal="center" textRotation="90" wrapText="1"/>
      <protection locked="0"/>
    </xf>
    <xf numFmtId="1" fontId="39" fillId="0" borderId="24" xfId="0" applyNumberFormat="1" applyFont="1" applyFill="1" applyBorder="1" applyAlignment="1" applyProtection="1">
      <alignment horizontal="center"/>
      <protection locked="0"/>
    </xf>
    <xf numFmtId="0" fontId="24" fillId="2" borderId="51" xfId="0" applyFont="1" applyFill="1" applyBorder="1" applyAlignment="1" applyProtection="1">
      <alignment horizontal="center" vertical="center"/>
      <protection locked="0"/>
    </xf>
    <xf numFmtId="1" fontId="1" fillId="0" borderId="27" xfId="0" applyNumberFormat="1" applyFont="1" applyFill="1" applyBorder="1" applyAlignment="1" applyProtection="1">
      <alignment horizontal="center" textRotation="90"/>
      <protection locked="0"/>
    </xf>
    <xf numFmtId="1" fontId="0" fillId="0" borderId="6" xfId="0" applyNumberFormat="1" applyFill="1" applyBorder="1" applyAlignment="1" applyProtection="1">
      <alignment vertical="center"/>
      <protection locked="0"/>
    </xf>
    <xf numFmtId="1" fontId="13" fillId="5" borderId="43" xfId="0" applyNumberFormat="1" applyFont="1" applyFill="1" applyBorder="1" applyAlignment="1" applyProtection="1">
      <alignment horizontal="center"/>
      <protection locked="0"/>
    </xf>
    <xf numFmtId="1" fontId="13" fillId="5" borderId="45" xfId="0" applyNumberFormat="1" applyFont="1" applyFill="1" applyBorder="1" applyAlignment="1" applyProtection="1">
      <alignment horizontal="center"/>
      <protection locked="0"/>
    </xf>
    <xf numFmtId="0" fontId="11" fillId="10" borderId="33" xfId="0" applyFont="1" applyFill="1" applyBorder="1" applyAlignment="1">
      <alignment horizontal="center" vertical="center"/>
    </xf>
    <xf numFmtId="0" fontId="11" fillId="10" borderId="32" xfId="0" applyFont="1" applyFill="1" applyBorder="1" applyAlignment="1">
      <alignment horizontal="center"/>
    </xf>
    <xf numFmtId="1" fontId="11" fillId="10" borderId="4" xfId="0" applyNumberFormat="1" applyFont="1" applyFill="1" applyBorder="1" applyAlignment="1" applyProtection="1">
      <alignment horizontal="center" vertical="center"/>
      <protection locked="0"/>
    </xf>
    <xf numFmtId="1" fontId="23" fillId="6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/>
      <protection locked="0"/>
    </xf>
    <xf numFmtId="1" fontId="7" fillId="5" borderId="64" xfId="0" applyNumberFormat="1" applyFont="1" applyFill="1" applyBorder="1" applyAlignment="1" applyProtection="1">
      <alignment horizontal="center"/>
      <protection locked="0"/>
    </xf>
    <xf numFmtId="1" fontId="7" fillId="5" borderId="57" xfId="0" applyNumberFormat="1" applyFont="1" applyFill="1" applyBorder="1" applyAlignment="1" applyProtection="1">
      <alignment horizontal="center"/>
      <protection locked="0"/>
    </xf>
    <xf numFmtId="1" fontId="5" fillId="5" borderId="51" xfId="0" applyNumberFormat="1" applyFont="1" applyFill="1" applyBorder="1" applyAlignment="1" applyProtection="1">
      <alignment horizontal="center"/>
      <protection locked="0"/>
    </xf>
    <xf numFmtId="1" fontId="5" fillId="5" borderId="42" xfId="0" applyNumberFormat="1" applyFont="1" applyFill="1" applyBorder="1" applyAlignment="1" applyProtection="1">
      <alignment horizontal="center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1" fontId="0" fillId="5" borderId="41" xfId="0" applyNumberFormat="1" applyFill="1" applyBorder="1" applyAlignment="1" applyProtection="1">
      <alignment horizontal="center"/>
      <protection locked="0"/>
    </xf>
    <xf numFmtId="1" fontId="5" fillId="5" borderId="34" xfId="0" applyNumberFormat="1" applyFont="1" applyFill="1" applyBorder="1" applyAlignment="1" applyProtection="1">
      <alignment horizontal="center" vertical="center"/>
      <protection locked="0"/>
    </xf>
    <xf numFmtId="1" fontId="5" fillId="5" borderId="42" xfId="0" applyNumberFormat="1" applyFont="1" applyFill="1" applyBorder="1" applyAlignment="1" applyProtection="1">
      <alignment horizontal="center" vertical="center"/>
      <protection locked="0"/>
    </xf>
    <xf numFmtId="1" fontId="5" fillId="5" borderId="34" xfId="0" applyNumberFormat="1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1" fontId="8" fillId="5" borderId="64" xfId="0" applyNumberFormat="1" applyFont="1" applyFill="1" applyBorder="1" applyAlignment="1" applyProtection="1">
      <alignment horizontal="center"/>
      <protection locked="0"/>
    </xf>
    <xf numFmtId="1" fontId="8" fillId="5" borderId="57" xfId="0" applyNumberFormat="1" applyFont="1" applyFill="1" applyBorder="1" applyAlignment="1" applyProtection="1">
      <alignment horizontal="center"/>
      <protection locked="0"/>
    </xf>
    <xf numFmtId="1" fontId="8" fillId="2" borderId="34" xfId="0" applyNumberFormat="1" applyFont="1" applyFill="1" applyBorder="1" applyAlignment="1" applyProtection="1">
      <alignment horizontal="center" vertical="center"/>
      <protection locked="0"/>
    </xf>
    <xf numFmtId="1" fontId="1" fillId="2" borderId="51" xfId="0" applyNumberFormat="1" applyFont="1" applyFill="1" applyBorder="1" applyAlignment="1" applyProtection="1">
      <alignment horizontal="center" vertical="center"/>
      <protection locked="0"/>
    </xf>
    <xf numFmtId="1" fontId="1" fillId="2" borderId="42" xfId="0" applyNumberFormat="1" applyFont="1" applyFill="1" applyBorder="1" applyAlignment="1" applyProtection="1">
      <alignment horizontal="center" vertical="center"/>
      <protection locked="0"/>
    </xf>
    <xf numFmtId="1" fontId="0" fillId="2" borderId="34" xfId="0" applyNumberFormat="1" applyFill="1" applyBorder="1" applyAlignment="1" applyProtection="1">
      <alignment horizontal="center" vertical="center"/>
      <protection locked="0"/>
    </xf>
    <xf numFmtId="1" fontId="0" fillId="2" borderId="51" xfId="0" applyNumberFormat="1" applyFill="1" applyBorder="1" applyAlignment="1" applyProtection="1">
      <alignment horizontal="center" vertical="center"/>
      <protection locked="0"/>
    </xf>
    <xf numFmtId="1" fontId="0" fillId="2" borderId="42" xfId="0" applyNumberFormat="1" applyFill="1" applyBorder="1" applyAlignment="1" applyProtection="1">
      <alignment horizontal="center" vertical="center"/>
      <protection locked="0"/>
    </xf>
    <xf numFmtId="1" fontId="0" fillId="5" borderId="47" xfId="0" applyNumberFormat="1" applyFill="1" applyBorder="1" applyAlignment="1" applyProtection="1">
      <alignment horizontal="center"/>
      <protection locked="0"/>
    </xf>
    <xf numFmtId="1" fontId="0" fillId="5" borderId="48" xfId="0" applyNumberFormat="1" applyFill="1" applyBorder="1" applyAlignment="1" applyProtection="1">
      <alignment horizontal="center"/>
      <protection locked="0"/>
    </xf>
    <xf numFmtId="1" fontId="7" fillId="5" borderId="49" xfId="0" applyNumberFormat="1" applyFont="1" applyFill="1" applyBorder="1" applyAlignment="1" applyProtection="1">
      <alignment horizontal="center"/>
      <protection locked="0"/>
    </xf>
    <xf numFmtId="1" fontId="7" fillId="5" borderId="63" xfId="0" applyNumberFormat="1" applyFont="1" applyFill="1" applyBorder="1" applyAlignment="1" applyProtection="1">
      <alignment horizontal="center"/>
      <protection locked="0"/>
    </xf>
    <xf numFmtId="1" fontId="7" fillId="5" borderId="48" xfId="0" applyNumberFormat="1" applyFont="1" applyFill="1" applyBorder="1" applyAlignment="1" applyProtection="1">
      <alignment horizontal="center"/>
      <protection locked="0"/>
    </xf>
    <xf numFmtId="1" fontId="0" fillId="5" borderId="59" xfId="0" applyNumberFormat="1" applyFill="1" applyBorder="1" applyAlignment="1" applyProtection="1">
      <alignment horizontal="center"/>
      <protection locked="0"/>
    </xf>
    <xf numFmtId="1" fontId="5" fillId="2" borderId="28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19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20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18" xfId="0" applyNumberFormat="1" applyFont="1" applyFill="1" applyBorder="1" applyAlignment="1" applyProtection="1">
      <alignment horizontal="center" vertical="center" textRotation="90"/>
      <protection locked="0"/>
    </xf>
    <xf numFmtId="1" fontId="8" fillId="2" borderId="6" xfId="0" applyNumberFormat="1" applyFont="1" applyFill="1" applyBorder="1" applyAlignment="1" applyProtection="1">
      <alignment horizontal="center" vertical="center" textRotation="90"/>
      <protection locked="0"/>
    </xf>
    <xf numFmtId="1" fontId="8" fillId="2" borderId="8" xfId="0" applyNumberFormat="1" applyFont="1" applyFill="1" applyBorder="1" applyAlignment="1" applyProtection="1">
      <alignment horizontal="center" vertical="center" textRotation="90"/>
      <protection locked="0"/>
    </xf>
    <xf numFmtId="0" fontId="26" fillId="5" borderId="25" xfId="0" applyFont="1" applyFill="1" applyBorder="1" applyAlignment="1" applyProtection="1">
      <alignment horizontal="center" vertical="center"/>
      <protection locked="0"/>
    </xf>
    <xf numFmtId="0" fontId="26" fillId="5" borderId="27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0" fontId="26" fillId="5" borderId="6" xfId="0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1" fontId="4" fillId="2" borderId="45" xfId="0" applyNumberFormat="1" applyFont="1" applyFill="1" applyBorder="1" applyAlignment="1" applyProtection="1">
      <alignment horizontal="center" vertical="center" textRotation="90"/>
      <protection locked="0"/>
    </xf>
    <xf numFmtId="1" fontId="4" fillId="2" borderId="62" xfId="0" applyNumberFormat="1" applyFont="1" applyFill="1" applyBorder="1" applyAlignment="1" applyProtection="1">
      <alignment horizontal="center" vertical="center" textRotation="90"/>
      <protection locked="0"/>
    </xf>
    <xf numFmtId="1" fontId="18" fillId="2" borderId="25" xfId="0" applyNumberFormat="1" applyFont="1" applyFill="1" applyBorder="1" applyAlignment="1" applyProtection="1">
      <alignment horizontal="center" vertical="center"/>
      <protection locked="0"/>
    </xf>
    <xf numFmtId="1" fontId="18" fillId="2" borderId="26" xfId="0" applyNumberFormat="1" applyFont="1" applyFill="1" applyBorder="1" applyAlignment="1" applyProtection="1">
      <alignment horizontal="center" vertical="center"/>
      <protection locked="0"/>
    </xf>
    <xf numFmtId="1" fontId="18" fillId="2" borderId="27" xfId="0" applyNumberFormat="1" applyFont="1" applyFill="1" applyBorder="1" applyAlignment="1" applyProtection="1">
      <alignment horizontal="center" vertical="center"/>
      <protection locked="0"/>
    </xf>
    <xf numFmtId="1" fontId="18" fillId="2" borderId="6" xfId="0" applyNumberFormat="1" applyFont="1" applyFill="1" applyBorder="1" applyAlignment="1" applyProtection="1">
      <alignment horizontal="center" vertical="center"/>
      <protection locked="0"/>
    </xf>
    <xf numFmtId="1" fontId="18" fillId="2" borderId="7" xfId="0" applyNumberFormat="1" applyFont="1" applyFill="1" applyBorder="1" applyAlignment="1" applyProtection="1">
      <alignment horizontal="center" vertical="center"/>
      <protection locked="0"/>
    </xf>
    <xf numFmtId="1" fontId="18" fillId="2" borderId="0" xfId="0" applyNumberFormat="1" applyFont="1" applyFill="1" applyBorder="1" applyAlignment="1" applyProtection="1">
      <alignment horizontal="center" vertical="center"/>
      <protection locked="0"/>
    </xf>
    <xf numFmtId="1" fontId="18" fillId="2" borderId="8" xfId="0" applyNumberFormat="1" applyFont="1" applyFill="1" applyBorder="1" applyAlignment="1" applyProtection="1">
      <alignment horizontal="center" vertical="center"/>
      <protection locked="0"/>
    </xf>
    <xf numFmtId="1" fontId="4" fillId="2" borderId="47" xfId="0" applyNumberFormat="1" applyFont="1" applyFill="1" applyBorder="1" applyAlignment="1" applyProtection="1">
      <alignment horizontal="center" textRotation="90"/>
      <protection locked="0"/>
    </xf>
    <xf numFmtId="1" fontId="4" fillId="2" borderId="11" xfId="0" applyNumberFormat="1" applyFont="1" applyFill="1" applyBorder="1" applyAlignment="1" applyProtection="1">
      <alignment horizontal="center" textRotation="90"/>
      <protection locked="0"/>
    </xf>
    <xf numFmtId="0" fontId="28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34" xfId="0" applyFont="1" applyFill="1" applyBorder="1" applyAlignment="1" applyProtection="1">
      <alignment horizontal="center"/>
      <protection locked="0"/>
    </xf>
    <xf numFmtId="0" fontId="5" fillId="5" borderId="42" xfId="0" applyFont="1" applyFill="1" applyBorder="1" applyAlignment="1" applyProtection="1">
      <alignment horizontal="center"/>
      <protection locked="0"/>
    </xf>
    <xf numFmtId="1" fontId="7" fillId="5" borderId="34" xfId="0" applyNumberFormat="1" applyFont="1" applyFill="1" applyBorder="1" applyAlignment="1" applyProtection="1">
      <alignment horizontal="center" vertical="center"/>
      <protection locked="0"/>
    </xf>
    <xf numFmtId="1" fontId="7" fillId="5" borderId="42" xfId="0" applyNumberFormat="1" applyFont="1" applyFill="1" applyBorder="1" applyAlignment="1" applyProtection="1">
      <alignment horizontal="center" vertical="center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1" fontId="0" fillId="2" borderId="3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5" fillId="2" borderId="28" xfId="0" applyNumberFormat="1" applyFont="1" applyFill="1" applyBorder="1" applyAlignment="1" applyProtection="1">
      <alignment horizontal="center" textRotation="90" wrapText="1"/>
      <protection locked="0"/>
    </xf>
    <xf numFmtId="0" fontId="5" fillId="2" borderId="32" xfId="0" applyNumberFormat="1" applyFont="1" applyFill="1" applyBorder="1" applyAlignment="1" applyProtection="1">
      <alignment horizontal="center" textRotation="90" wrapText="1"/>
      <protection locked="0"/>
    </xf>
    <xf numFmtId="0" fontId="5" fillId="2" borderId="19" xfId="0" applyNumberFormat="1" applyFont="1" applyFill="1" applyBorder="1" applyAlignment="1" applyProtection="1">
      <alignment horizontal="center" textRotation="90" wrapText="1"/>
      <protection locked="0"/>
    </xf>
    <xf numFmtId="1" fontId="8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0" fillId="2" borderId="8" xfId="0" applyNumberFormat="1" applyFill="1" applyBorder="1" applyAlignment="1" applyProtection="1">
      <alignment horizontal="center" vertical="center" textRotation="90"/>
      <protection locked="0"/>
    </xf>
    <xf numFmtId="1" fontId="3" fillId="5" borderId="34" xfId="0" applyNumberFormat="1" applyFont="1" applyFill="1" applyBorder="1" applyAlignment="1" applyProtection="1">
      <alignment horizontal="center" vertical="center"/>
      <protection locked="0"/>
    </xf>
    <xf numFmtId="1" fontId="3" fillId="5" borderId="42" xfId="0" applyNumberFormat="1" applyFont="1" applyFill="1" applyBorder="1" applyAlignment="1" applyProtection="1">
      <alignment horizontal="center" vertical="center"/>
      <protection locked="0"/>
    </xf>
    <xf numFmtId="1" fontId="5" fillId="5" borderId="51" xfId="0" applyNumberFormat="1" applyFont="1" applyFill="1" applyBorder="1" applyAlignment="1" applyProtection="1">
      <alignment horizontal="center" vertical="center"/>
      <protection locked="0"/>
    </xf>
    <xf numFmtId="1" fontId="5" fillId="10" borderId="25" xfId="0" applyNumberFormat="1" applyFont="1" applyFill="1" applyBorder="1" applyAlignment="1" applyProtection="1">
      <alignment horizontal="center" vertical="center"/>
      <protection locked="0"/>
    </xf>
    <xf numFmtId="1" fontId="5" fillId="10" borderId="26" xfId="0" applyNumberFormat="1" applyFont="1" applyFill="1" applyBorder="1" applyAlignment="1" applyProtection="1">
      <alignment horizontal="center" vertical="center"/>
      <protection locked="0"/>
    </xf>
    <xf numFmtId="1" fontId="5" fillId="10" borderId="27" xfId="0" applyNumberFormat="1" applyFont="1" applyFill="1" applyBorder="1" applyAlignment="1" applyProtection="1">
      <alignment horizontal="center"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1" fontId="5" fillId="10" borderId="51" xfId="0" applyNumberFormat="1" applyFont="1" applyFill="1" applyBorder="1" applyAlignment="1" applyProtection="1">
      <alignment horizontal="center" vertical="center"/>
      <protection locked="0"/>
    </xf>
    <xf numFmtId="1" fontId="5" fillId="10" borderId="42" xfId="0" applyNumberFormat="1" applyFont="1" applyFill="1" applyBorder="1" applyAlignment="1" applyProtection="1">
      <alignment horizontal="center" vertical="center"/>
      <protection locked="0"/>
    </xf>
    <xf numFmtId="1" fontId="27" fillId="10" borderId="34" xfId="0" applyNumberFormat="1" applyFont="1" applyFill="1" applyBorder="1" applyAlignment="1" applyProtection="1">
      <alignment horizontal="center" vertical="center"/>
      <protection locked="0"/>
    </xf>
    <xf numFmtId="1" fontId="27" fillId="10" borderId="51" xfId="0" applyNumberFormat="1" applyFont="1" applyFill="1" applyBorder="1" applyAlignment="1" applyProtection="1">
      <alignment horizontal="center" vertical="center"/>
      <protection locked="0"/>
    </xf>
    <xf numFmtId="1" fontId="27" fillId="10" borderId="42" xfId="0" applyNumberFormat="1" applyFont="1" applyFill="1" applyBorder="1" applyAlignment="1" applyProtection="1">
      <alignment horizontal="center" vertical="center"/>
      <protection locked="0"/>
    </xf>
    <xf numFmtId="1" fontId="3" fillId="10" borderId="6" xfId="0" applyNumberFormat="1" applyFont="1" applyFill="1" applyBorder="1" applyAlignment="1" applyProtection="1">
      <alignment horizontal="center" vertical="center"/>
      <protection locked="0"/>
    </xf>
    <xf numFmtId="1" fontId="3" fillId="10" borderId="7" xfId="0" applyNumberFormat="1" applyFont="1" applyFill="1" applyBorder="1" applyAlignment="1" applyProtection="1">
      <alignment horizontal="center" vertical="center"/>
      <protection locked="0"/>
    </xf>
    <xf numFmtId="1" fontId="3" fillId="10" borderId="8" xfId="0" applyNumberFormat="1" applyFont="1" applyFill="1" applyBorder="1" applyAlignment="1" applyProtection="1">
      <alignment horizontal="center" vertical="center"/>
      <protection locked="0"/>
    </xf>
    <xf numFmtId="1" fontId="0" fillId="5" borderId="47" xfId="0" applyNumberFormat="1" applyFill="1" applyBorder="1" applyAlignment="1" applyProtection="1">
      <alignment horizontal="center" vertical="center"/>
      <protection locked="0"/>
    </xf>
    <xf numFmtId="1" fontId="0" fillId="5" borderId="48" xfId="0" applyNumberFormat="1" applyFill="1" applyBorder="1" applyAlignment="1" applyProtection="1">
      <alignment horizontal="center" vertical="center"/>
      <protection locked="0"/>
    </xf>
    <xf numFmtId="1" fontId="7" fillId="5" borderId="47" xfId="0" applyNumberFormat="1" applyFont="1" applyFill="1" applyBorder="1" applyAlignment="1" applyProtection="1">
      <alignment horizontal="center" vertical="center"/>
      <protection locked="0"/>
    </xf>
    <xf numFmtId="1" fontId="7" fillId="5" borderId="63" xfId="0" applyNumberFormat="1" applyFont="1" applyFill="1" applyBorder="1" applyAlignment="1" applyProtection="1">
      <alignment horizontal="center" vertical="center"/>
      <protection locked="0"/>
    </xf>
    <xf numFmtId="1" fontId="7" fillId="5" borderId="48" xfId="0" applyNumberFormat="1" applyFont="1" applyFill="1" applyBorder="1" applyAlignment="1" applyProtection="1">
      <alignment horizontal="center" vertical="center"/>
      <protection locked="0"/>
    </xf>
    <xf numFmtId="1" fontId="0" fillId="5" borderId="11" xfId="0" applyNumberFormat="1" applyFill="1" applyBorder="1" applyAlignment="1" applyProtection="1">
      <alignment horizontal="center" vertical="center"/>
      <protection locked="0"/>
    </xf>
    <xf numFmtId="1" fontId="0" fillId="5" borderId="41" xfId="0" applyNumberFormat="1" applyFill="1" applyBorder="1" applyAlignment="1" applyProtection="1">
      <alignment horizontal="center" vertical="center"/>
      <protection locked="0"/>
    </xf>
    <xf numFmtId="1" fontId="7" fillId="5" borderId="39" xfId="0" applyNumberFormat="1" applyFont="1" applyFill="1" applyBorder="1" applyAlignment="1" applyProtection="1">
      <alignment horizontal="center" vertical="center"/>
      <protection locked="0"/>
    </xf>
    <xf numFmtId="1" fontId="7" fillId="5" borderId="64" xfId="0" applyNumberFormat="1" applyFont="1" applyFill="1" applyBorder="1" applyAlignment="1" applyProtection="1">
      <alignment horizontal="center" vertical="center"/>
      <protection locked="0"/>
    </xf>
    <xf numFmtId="1" fontId="7" fillId="5" borderId="57" xfId="0" applyNumberFormat="1" applyFont="1" applyFill="1" applyBorder="1" applyAlignment="1" applyProtection="1">
      <alignment horizontal="center" vertical="center"/>
      <protection locked="0"/>
    </xf>
    <xf numFmtId="1" fontId="8" fillId="5" borderId="39" xfId="0" applyNumberFormat="1" applyFont="1" applyFill="1" applyBorder="1" applyAlignment="1" applyProtection="1">
      <alignment horizontal="center" vertical="center"/>
      <protection locked="0"/>
    </xf>
    <xf numFmtId="1" fontId="8" fillId="5" borderId="57" xfId="0" applyNumberFormat="1" applyFont="1" applyFill="1" applyBorder="1" applyAlignment="1" applyProtection="1">
      <alignment horizontal="center" vertical="center"/>
      <protection locked="0"/>
    </xf>
    <xf numFmtId="0" fontId="30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26" xfId="0" applyNumberFormat="1" applyFont="1" applyFill="1" applyBorder="1" applyAlignment="1" applyProtection="1">
      <alignment horizontal="center" vertical="center"/>
      <protection locked="0"/>
    </xf>
    <xf numFmtId="1" fontId="2" fillId="2" borderId="27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34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28" xfId="0" applyNumberFormat="1" applyFont="1" applyFill="1" applyBorder="1" applyAlignment="1" applyProtection="1">
      <alignment horizontal="center" textRotation="90" wrapText="1"/>
      <protection locked="0"/>
    </xf>
    <xf numFmtId="0" fontId="1" fillId="2" borderId="32" xfId="0" applyNumberFormat="1" applyFont="1" applyFill="1" applyBorder="1" applyAlignment="1" applyProtection="1">
      <alignment horizontal="center" textRotation="90" wrapText="1"/>
      <protection locked="0"/>
    </xf>
    <xf numFmtId="0" fontId="1" fillId="2" borderId="19" xfId="0" applyNumberFormat="1" applyFont="1" applyFill="1" applyBorder="1" applyAlignment="1" applyProtection="1">
      <alignment horizontal="center" textRotation="90" wrapText="1"/>
      <protection locked="0"/>
    </xf>
    <xf numFmtId="1" fontId="0" fillId="5" borderId="49" xfId="0" applyNumberFormat="1" applyFill="1" applyBorder="1" applyAlignment="1" applyProtection="1">
      <alignment horizontal="center" vertical="center"/>
      <protection locked="0"/>
    </xf>
    <xf numFmtId="1" fontId="3" fillId="5" borderId="51" xfId="0" applyNumberFormat="1" applyFont="1" applyFill="1" applyBorder="1" applyAlignment="1" applyProtection="1">
      <alignment horizontal="center" vertical="center"/>
      <protection locked="0"/>
    </xf>
    <xf numFmtId="1" fontId="3" fillId="7" borderId="34" xfId="0" applyNumberFormat="1" applyFont="1" applyFill="1" applyBorder="1" applyAlignment="1" applyProtection="1">
      <alignment horizontal="center" vertical="center"/>
      <protection locked="0"/>
    </xf>
    <xf numFmtId="1" fontId="3" fillId="7" borderId="42" xfId="0" applyNumberFormat="1" applyFont="1" applyFill="1" applyBorder="1" applyAlignment="1" applyProtection="1">
      <alignment horizontal="center" vertical="center"/>
      <protection locked="0"/>
    </xf>
    <xf numFmtId="1" fontId="8" fillId="5" borderId="64" xfId="0" applyNumberFormat="1" applyFont="1" applyFill="1" applyBorder="1" applyAlignment="1" applyProtection="1">
      <alignment horizontal="center" vertical="center"/>
      <protection locked="0"/>
    </xf>
    <xf numFmtId="1" fontId="0" fillId="5" borderId="39" xfId="0" applyNumberFormat="1" applyFill="1" applyBorder="1" applyAlignment="1" applyProtection="1">
      <alignment horizontal="center" vertical="center"/>
      <protection locked="0"/>
    </xf>
    <xf numFmtId="1" fontId="0" fillId="5" borderId="57" xfId="0" applyNumberFormat="1" applyFill="1" applyBorder="1" applyAlignment="1" applyProtection="1">
      <alignment horizontal="center" vertical="center"/>
      <protection locked="0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1" fontId="0" fillId="2" borderId="3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5" borderId="35" xfId="0" applyNumberFormat="1" applyFill="1" applyBorder="1" applyAlignment="1" applyProtection="1">
      <alignment horizontal="center" vertical="center"/>
      <protection locked="0"/>
    </xf>
    <xf numFmtId="1" fontId="0" fillId="5" borderId="65" xfId="0" applyNumberFormat="1" applyFill="1" applyBorder="1" applyAlignment="1" applyProtection="1">
      <alignment horizontal="center" vertical="center"/>
      <protection locked="0"/>
    </xf>
    <xf numFmtId="1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18" fillId="2" borderId="3" xfId="0" applyNumberFormat="1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/>
      <protection locked="0"/>
    </xf>
    <xf numFmtId="0" fontId="32" fillId="2" borderId="26" xfId="0" applyFont="1" applyFill="1" applyBorder="1" applyAlignment="1" applyProtection="1">
      <alignment horizontal="center"/>
      <protection locked="0"/>
    </xf>
    <xf numFmtId="0" fontId="32" fillId="2" borderId="27" xfId="0" applyFont="1" applyFill="1" applyBorder="1" applyAlignment="1" applyProtection="1">
      <alignment horizont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" fontId="12" fillId="0" borderId="28" xfId="0" applyNumberFormat="1" applyFont="1" applyFill="1" applyBorder="1" applyAlignment="1" applyProtection="1">
      <alignment horizontal="center"/>
      <protection locked="0"/>
    </xf>
    <xf numFmtId="1" fontId="12" fillId="0" borderId="32" xfId="0" applyNumberFormat="1" applyFont="1" applyFill="1" applyBorder="1" applyAlignment="1" applyProtection="1">
      <alignment horizontal="center"/>
      <protection locked="0"/>
    </xf>
    <xf numFmtId="1" fontId="12" fillId="0" borderId="19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" fontId="5" fillId="0" borderId="43" xfId="0" applyNumberFormat="1" applyFont="1" applyBorder="1" applyAlignment="1" applyProtection="1">
      <alignment horizontal="center"/>
      <protection locked="0"/>
    </xf>
    <xf numFmtId="1" fontId="5" fillId="0" borderId="44" xfId="0" applyNumberFormat="1" applyFont="1" applyBorder="1" applyAlignment="1" applyProtection="1">
      <alignment horizontal="center"/>
      <protection locked="0"/>
    </xf>
    <xf numFmtId="1" fontId="5" fillId="0" borderId="45" xfId="0" applyNumberFormat="1" applyFont="1" applyBorder="1" applyAlignment="1" applyProtection="1">
      <alignment horizontal="center"/>
      <protection locked="0"/>
    </xf>
    <xf numFmtId="1" fontId="5" fillId="0" borderId="34" xfId="0" applyNumberFormat="1" applyFont="1" applyFill="1" applyBorder="1" applyAlignment="1" applyProtection="1">
      <alignment horizontal="center" vertical="center"/>
      <protection locked="0"/>
    </xf>
    <xf numFmtId="1" fontId="5" fillId="0" borderId="51" xfId="0" applyNumberFormat="1" applyFont="1" applyFill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10" fillId="0" borderId="28" xfId="0" applyNumberFormat="1" applyFont="1" applyFill="1" applyBorder="1" applyAlignment="1" applyProtection="1">
      <alignment horizontal="center" vertical="center" textRotation="90"/>
      <protection locked="0"/>
    </xf>
    <xf numFmtId="1" fontId="10" fillId="0" borderId="19" xfId="0" applyNumberFormat="1" applyFont="1" applyFill="1" applyBorder="1" applyAlignment="1" applyProtection="1">
      <alignment horizontal="center" vertical="center" textRotation="90"/>
      <protection locked="0"/>
    </xf>
    <xf numFmtId="1" fontId="5" fillId="0" borderId="25" xfId="0" applyNumberFormat="1" applyFont="1" applyBorder="1" applyAlignment="1" applyProtection="1">
      <alignment horizontal="center"/>
      <protection locked="0"/>
    </xf>
    <xf numFmtId="1" fontId="5" fillId="0" borderId="26" xfId="0" applyNumberFormat="1" applyFont="1" applyBorder="1" applyAlignment="1" applyProtection="1">
      <alignment horizontal="center"/>
      <protection locked="0"/>
    </xf>
    <xf numFmtId="1" fontId="0" fillId="5" borderId="51" xfId="0" applyNumberFormat="1" applyFill="1" applyBorder="1" applyAlignment="1" applyProtection="1">
      <alignment horizontal="center" vertical="center"/>
      <protection locked="0"/>
    </xf>
    <xf numFmtId="1" fontId="0" fillId="5" borderId="42" xfId="0" applyNumberFormat="1" applyFill="1" applyBorder="1" applyAlignment="1" applyProtection="1">
      <alignment horizontal="center" vertical="center"/>
      <protection locked="0"/>
    </xf>
    <xf numFmtId="1" fontId="8" fillId="0" borderId="28" xfId="0" applyNumberFormat="1" applyFont="1" applyFill="1" applyBorder="1" applyAlignment="1" applyProtection="1">
      <alignment horizontal="center" textRotation="90"/>
      <protection locked="0"/>
    </xf>
    <xf numFmtId="1" fontId="8" fillId="0" borderId="19" xfId="0" applyNumberFormat="1" applyFont="1" applyFill="1" applyBorder="1" applyAlignment="1" applyProtection="1">
      <alignment horizontal="center" textRotation="90"/>
      <protection locked="0"/>
    </xf>
    <xf numFmtId="0" fontId="0" fillId="5" borderId="42" xfId="0" applyFill="1" applyBorder="1" applyAlignment="1" applyProtection="1">
      <alignment horizontal="center"/>
      <protection locked="0"/>
    </xf>
    <xf numFmtId="1" fontId="5" fillId="0" borderId="25" xfId="0" applyNumberFormat="1" applyFont="1" applyFill="1" applyBorder="1" applyAlignment="1" applyProtection="1">
      <alignment horizontal="center"/>
      <protection locked="0"/>
    </xf>
    <xf numFmtId="1" fontId="5" fillId="0" borderId="26" xfId="0" applyNumberFormat="1" applyFont="1" applyFill="1" applyBorder="1" applyAlignment="1" applyProtection="1">
      <alignment horizontal="center"/>
      <protection locked="0"/>
    </xf>
    <xf numFmtId="1" fontId="5" fillId="0" borderId="27" xfId="0" applyNumberFormat="1" applyFont="1" applyFill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textRotation="90" wrapText="1"/>
      <protection locked="0"/>
    </xf>
    <xf numFmtId="0" fontId="5" fillId="0" borderId="32" xfId="0" applyFont="1" applyBorder="1" applyAlignment="1" applyProtection="1">
      <alignment horizontal="center" textRotation="90" wrapText="1"/>
      <protection locked="0"/>
    </xf>
    <xf numFmtId="0" fontId="5" fillId="0" borderId="19" xfId="0" applyFont="1" applyBorder="1" applyAlignment="1" applyProtection="1">
      <alignment horizontal="center" textRotation="90" wrapText="1"/>
      <protection locked="0"/>
    </xf>
    <xf numFmtId="1" fontId="5" fillId="0" borderId="28" xfId="0" applyNumberFormat="1" applyFont="1" applyFill="1" applyBorder="1" applyAlignment="1" applyProtection="1">
      <alignment horizontal="center" vertical="center" textRotation="90"/>
      <protection locked="0"/>
    </xf>
    <xf numFmtId="1" fontId="5" fillId="0" borderId="19" xfId="0" applyNumberFormat="1" applyFont="1" applyFill="1" applyBorder="1" applyAlignment="1" applyProtection="1">
      <alignment horizontal="center" vertical="center" textRotation="90"/>
      <protection locked="0"/>
    </xf>
    <xf numFmtId="1" fontId="0" fillId="0" borderId="28" xfId="0" applyNumberFormat="1" applyFill="1" applyBorder="1" applyAlignment="1" applyProtection="1">
      <alignment horizontal="center" textRotation="90"/>
      <protection locked="0"/>
    </xf>
    <xf numFmtId="1" fontId="0" fillId="0" borderId="8" xfId="0" applyNumberFormat="1" applyFill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 wrapText="1"/>
      <protection locked="0"/>
    </xf>
    <xf numFmtId="0" fontId="8" fillId="13" borderId="66" xfId="0" applyFont="1" applyFill="1" applyBorder="1" applyAlignment="1" applyProtection="1">
      <alignment horizontal="center" textRotation="90"/>
      <protection locked="0"/>
    </xf>
    <xf numFmtId="0" fontId="8" fillId="13" borderId="16" xfId="0" applyFont="1" applyFill="1" applyBorder="1" applyAlignment="1" applyProtection="1">
      <alignment horizontal="center" textRotation="90"/>
      <protection locked="0"/>
    </xf>
    <xf numFmtId="0" fontId="8" fillId="11" borderId="66" xfId="0" applyFont="1" applyFill="1" applyBorder="1" applyAlignment="1" applyProtection="1">
      <alignment horizontal="center" textRotation="90"/>
      <protection locked="0"/>
    </xf>
    <xf numFmtId="0" fontId="8" fillId="11" borderId="16" xfId="0" applyFont="1" applyFill="1" applyBorder="1" applyAlignment="1" applyProtection="1">
      <alignment horizontal="center" textRotation="90"/>
      <protection locked="0"/>
    </xf>
    <xf numFmtId="0" fontId="5" fillId="10" borderId="34" xfId="0" applyFont="1" applyFill="1" applyBorder="1" applyAlignment="1" applyProtection="1">
      <alignment horizontal="center" vertical="center"/>
      <protection locked="0"/>
    </xf>
    <xf numFmtId="0" fontId="5" fillId="10" borderId="42" xfId="0" applyFont="1" applyFill="1" applyBorder="1" applyAlignment="1" applyProtection="1">
      <alignment horizontal="center" vertical="center"/>
      <protection locked="0"/>
    </xf>
    <xf numFmtId="0" fontId="5" fillId="5" borderId="34" xfId="0" applyFont="1" applyFill="1" applyBorder="1" applyAlignment="1" applyProtection="1">
      <alignment horizontal="center" vertical="center"/>
      <protection locked="0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23" fillId="6" borderId="28" xfId="0" applyFont="1" applyFill="1" applyBorder="1" applyAlignment="1" applyProtection="1">
      <alignment horizontal="center" textRotation="90"/>
      <protection locked="0"/>
    </xf>
    <xf numFmtId="0" fontId="23" fillId="6" borderId="19" xfId="0" applyFont="1" applyFill="1" applyBorder="1" applyAlignment="1" applyProtection="1">
      <alignment horizontal="center" textRotation="90"/>
      <protection locked="0"/>
    </xf>
    <xf numFmtId="0" fontId="8" fillId="14" borderId="48" xfId="0" applyFont="1" applyFill="1" applyBorder="1" applyAlignment="1" applyProtection="1">
      <alignment horizontal="center" textRotation="90"/>
      <protection locked="0"/>
    </xf>
    <xf numFmtId="0" fontId="8" fillId="14" borderId="17" xfId="0" applyFont="1" applyFill="1" applyBorder="1" applyAlignment="1" applyProtection="1">
      <alignment horizontal="center" textRotation="90"/>
      <protection locked="0"/>
    </xf>
    <xf numFmtId="0" fontId="1" fillId="11" borderId="66" xfId="0" applyFont="1" applyFill="1" applyBorder="1" applyAlignment="1" applyProtection="1">
      <alignment horizontal="center" textRotation="90"/>
    </xf>
    <xf numFmtId="0" fontId="1" fillId="11" borderId="16" xfId="0" applyFont="1" applyFill="1" applyBorder="1" applyAlignment="1" applyProtection="1">
      <alignment horizontal="center" textRotation="90"/>
    </xf>
    <xf numFmtId="0" fontId="8" fillId="14" borderId="66" xfId="0" applyFont="1" applyFill="1" applyBorder="1" applyAlignment="1" applyProtection="1">
      <alignment horizontal="center" textRotation="90"/>
      <protection locked="0"/>
    </xf>
    <xf numFmtId="0" fontId="8" fillId="14" borderId="16" xfId="0" applyFont="1" applyFill="1" applyBorder="1" applyAlignment="1" applyProtection="1">
      <alignment horizontal="center" textRotation="90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11" fillId="10" borderId="44" xfId="0" applyFont="1" applyFill="1" applyBorder="1" applyAlignment="1">
      <alignment horizontal="center" vertical="center" textRotation="90"/>
    </xf>
    <xf numFmtId="0" fontId="11" fillId="10" borderId="71" xfId="0" applyFont="1" applyFill="1" applyBorder="1" applyAlignment="1">
      <alignment horizontal="center" vertical="center" textRotation="9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51" xfId="0" applyFont="1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0" fontId="8" fillId="12" borderId="66" xfId="0" applyFont="1" applyFill="1" applyBorder="1" applyAlignment="1" applyProtection="1">
      <alignment horizontal="center" textRotation="90"/>
      <protection locked="0"/>
    </xf>
    <xf numFmtId="0" fontId="8" fillId="12" borderId="16" xfId="0" applyFont="1" applyFill="1" applyBorder="1" applyAlignment="1" applyProtection="1">
      <alignment horizontal="center" textRotation="90"/>
      <protection locked="0"/>
    </xf>
    <xf numFmtId="0" fontId="24" fillId="5" borderId="34" xfId="0" applyFont="1" applyFill="1" applyBorder="1" applyAlignment="1" applyProtection="1">
      <alignment horizontal="center" vertical="center"/>
      <protection locked="0"/>
    </xf>
    <xf numFmtId="0" fontId="24" fillId="5" borderId="42" xfId="0" applyFont="1" applyFill="1" applyBorder="1" applyAlignment="1" applyProtection="1">
      <alignment horizontal="center" vertical="center"/>
      <protection locked="0"/>
    </xf>
    <xf numFmtId="0" fontId="31" fillId="2" borderId="28" xfId="0" applyFont="1" applyFill="1" applyBorder="1" applyAlignment="1" applyProtection="1">
      <alignment horizontal="center" textRotation="90"/>
      <protection locked="0"/>
    </xf>
    <xf numFmtId="0" fontId="31" fillId="2" borderId="32" xfId="0" applyFont="1" applyFill="1" applyBorder="1" applyAlignment="1" applyProtection="1">
      <alignment horizontal="center" textRotation="90"/>
      <protection locked="0"/>
    </xf>
    <xf numFmtId="0" fontId="31" fillId="2" borderId="19" xfId="0" applyFont="1" applyFill="1" applyBorder="1" applyAlignment="1" applyProtection="1">
      <alignment horizontal="center" textRotation="90"/>
      <protection locked="0"/>
    </xf>
    <xf numFmtId="0" fontId="1" fillId="13" borderId="68" xfId="0" applyFont="1" applyFill="1" applyBorder="1" applyAlignment="1" applyProtection="1">
      <alignment horizontal="center" textRotation="90"/>
      <protection locked="0"/>
    </xf>
    <xf numFmtId="0" fontId="1" fillId="13" borderId="46" xfId="0" applyFont="1" applyFill="1" applyBorder="1" applyAlignment="1" applyProtection="1">
      <alignment horizontal="center" textRotation="90"/>
      <protection locked="0"/>
    </xf>
    <xf numFmtId="0" fontId="1" fillId="13" borderId="69" xfId="0" applyFont="1" applyFill="1" applyBorder="1" applyAlignment="1" applyProtection="1">
      <alignment horizontal="center" textRotation="90"/>
      <protection locked="0"/>
    </xf>
    <xf numFmtId="0" fontId="1" fillId="13" borderId="70" xfId="0" applyFont="1" applyFill="1" applyBorder="1" applyAlignment="1" applyProtection="1">
      <alignment horizontal="center" textRotation="90"/>
      <protection locked="0"/>
    </xf>
    <xf numFmtId="0" fontId="8" fillId="11" borderId="48" xfId="0" applyFont="1" applyFill="1" applyBorder="1" applyAlignment="1" applyProtection="1">
      <alignment horizontal="center" textRotation="90"/>
      <protection locked="0"/>
    </xf>
    <xf numFmtId="0" fontId="8" fillId="11" borderId="17" xfId="0" applyFont="1" applyFill="1" applyBorder="1" applyAlignment="1" applyProtection="1">
      <alignment horizontal="center" textRotation="90"/>
      <protection locked="0"/>
    </xf>
    <xf numFmtId="0" fontId="5" fillId="5" borderId="51" xfId="0" applyFont="1" applyFill="1" applyBorder="1" applyAlignment="1" applyProtection="1">
      <alignment horizontal="center"/>
      <protection locked="0"/>
    </xf>
    <xf numFmtId="0" fontId="1" fillId="13" borderId="49" xfId="0" applyFont="1" applyFill="1" applyBorder="1" applyAlignment="1" applyProtection="1">
      <alignment horizontal="center" textRotation="90"/>
      <protection locked="0"/>
    </xf>
    <xf numFmtId="0" fontId="8" fillId="13" borderId="67" xfId="0" applyFont="1" applyFill="1" applyBorder="1" applyAlignment="1" applyProtection="1">
      <alignment horizontal="center" textRotation="90"/>
      <protection locked="0"/>
    </xf>
    <xf numFmtId="0" fontId="34" fillId="5" borderId="34" xfId="0" applyFont="1" applyFill="1" applyBorder="1" applyAlignment="1" applyProtection="1">
      <alignment horizontal="center" vertical="center"/>
      <protection locked="0"/>
    </xf>
    <xf numFmtId="0" fontId="34" fillId="5" borderId="42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 applyProtection="1">
      <alignment horizontal="center" vertical="center" wrapText="1"/>
      <protection locked="0"/>
    </xf>
    <xf numFmtId="0" fontId="29" fillId="2" borderId="27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5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 textRotation="90"/>
      <protection locked="0"/>
    </xf>
    <xf numFmtId="0" fontId="4" fillId="5" borderId="8" xfId="0" applyFont="1" applyFill="1" applyBorder="1" applyAlignment="1" applyProtection="1">
      <alignment horizontal="center" textRotation="90"/>
      <protection locked="0"/>
    </xf>
    <xf numFmtId="0" fontId="26" fillId="5" borderId="28" xfId="0" applyFont="1" applyFill="1" applyBorder="1" applyAlignment="1" applyProtection="1">
      <alignment horizontal="center" vertical="center"/>
      <protection locked="0"/>
    </xf>
    <xf numFmtId="0" fontId="26" fillId="5" borderId="19" xfId="0" applyFont="1" applyFill="1" applyBorder="1" applyAlignment="1" applyProtection="1">
      <alignment horizontal="center" vertical="center"/>
      <protection locked="0"/>
    </xf>
    <xf numFmtId="0" fontId="34" fillId="10" borderId="34" xfId="0" applyFont="1" applyFill="1" applyBorder="1" applyAlignment="1" applyProtection="1">
      <alignment horizontal="center" vertical="center"/>
      <protection locked="0"/>
    </xf>
    <xf numFmtId="0" fontId="34" fillId="10" borderId="51" xfId="0" applyFont="1" applyFill="1" applyBorder="1" applyAlignment="1" applyProtection="1">
      <alignment horizontal="center" vertical="center"/>
      <protection locked="0"/>
    </xf>
    <xf numFmtId="0" fontId="34" fillId="10" borderId="42" xfId="0" applyFont="1" applyFill="1" applyBorder="1" applyAlignment="1" applyProtection="1">
      <alignment horizontal="center" vertical="center"/>
      <protection locked="0"/>
    </xf>
    <xf numFmtId="0" fontId="5" fillId="10" borderId="51" xfId="0" applyFont="1" applyFill="1" applyBorder="1" applyAlignment="1" applyProtection="1">
      <alignment horizontal="center" vertical="center"/>
      <protection locked="0"/>
    </xf>
    <xf numFmtId="0" fontId="33" fillId="5" borderId="34" xfId="0" applyFont="1" applyFill="1" applyBorder="1" applyAlignment="1" applyProtection="1">
      <alignment horizontal="center" vertical="center"/>
      <protection locked="0"/>
    </xf>
    <xf numFmtId="0" fontId="33" fillId="5" borderId="51" xfId="0" applyFont="1" applyFill="1" applyBorder="1" applyAlignment="1" applyProtection="1">
      <alignment horizontal="center" vertical="center"/>
      <protection locked="0"/>
    </xf>
    <xf numFmtId="0" fontId="33" fillId="5" borderId="42" xfId="0" applyFont="1" applyFill="1" applyBorder="1" applyAlignment="1" applyProtection="1">
      <alignment horizontal="center" vertical="center"/>
      <protection locked="0"/>
    </xf>
    <xf numFmtId="0" fontId="8" fillId="10" borderId="28" xfId="0" applyFont="1" applyFill="1" applyBorder="1" applyAlignment="1" applyProtection="1">
      <alignment horizontal="center" textRotation="90"/>
      <protection locked="0"/>
    </xf>
    <xf numFmtId="0" fontId="8" fillId="10" borderId="19" xfId="0" applyFont="1" applyFill="1" applyBorder="1" applyAlignment="1" applyProtection="1">
      <alignment horizontal="center" textRotation="90"/>
      <protection locked="0"/>
    </xf>
    <xf numFmtId="0" fontId="23" fillId="5" borderId="20" xfId="0" applyFont="1" applyFill="1" applyBorder="1" applyAlignment="1" applyProtection="1">
      <alignment horizontal="center" textRotation="90"/>
      <protection locked="0"/>
    </xf>
    <xf numFmtId="0" fontId="23" fillId="5" borderId="18" xfId="0" applyFont="1" applyFill="1" applyBorder="1" applyAlignment="1" applyProtection="1">
      <alignment horizontal="center" textRotation="90"/>
      <protection locked="0"/>
    </xf>
    <xf numFmtId="0" fontId="1" fillId="11" borderId="48" xfId="0" applyFont="1" applyFill="1" applyBorder="1" applyAlignment="1" applyProtection="1">
      <alignment horizontal="center" textRotation="90"/>
    </xf>
    <xf numFmtId="0" fontId="1" fillId="11" borderId="17" xfId="0" applyFont="1" applyFill="1" applyBorder="1" applyAlignment="1" applyProtection="1">
      <alignment horizontal="center" textRotation="90"/>
    </xf>
    <xf numFmtId="0" fontId="21" fillId="5" borderId="28" xfId="0" applyFont="1" applyFill="1" applyBorder="1" applyAlignment="1" applyProtection="1">
      <alignment horizontal="center" textRotation="90"/>
      <protection locked="0"/>
    </xf>
    <xf numFmtId="0" fontId="21" fillId="5" borderId="19" xfId="0" applyFont="1" applyFill="1" applyBorder="1" applyAlignment="1" applyProtection="1">
      <alignment horizontal="center" textRotation="90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2" borderId="42" xfId="0" applyFont="1" applyFill="1" applyBorder="1" applyAlignment="1" applyProtection="1">
      <alignment horizontal="center" vertical="center"/>
      <protection locked="0"/>
    </xf>
    <xf numFmtId="0" fontId="1" fillId="11" borderId="47" xfId="0" applyFont="1" applyFill="1" applyBorder="1" applyAlignment="1" applyProtection="1">
      <alignment horizontal="center" textRotation="90"/>
    </xf>
    <xf numFmtId="0" fontId="1" fillId="11" borderId="15" xfId="0" applyFont="1" applyFill="1" applyBorder="1" applyAlignment="1" applyProtection="1">
      <alignment horizontal="center" textRotation="90"/>
    </xf>
    <xf numFmtId="0" fontId="8" fillId="12" borderId="48" xfId="0" applyFont="1" applyFill="1" applyBorder="1" applyAlignment="1" applyProtection="1">
      <alignment horizontal="center" textRotation="90"/>
      <protection locked="0"/>
    </xf>
    <xf numFmtId="0" fontId="8" fillId="12" borderId="17" xfId="0" applyFont="1" applyFill="1" applyBorder="1" applyAlignment="1" applyProtection="1">
      <alignment horizontal="center" textRotation="90"/>
      <protection locked="0"/>
    </xf>
    <xf numFmtId="0" fontId="8" fillId="13" borderId="47" xfId="0" applyFont="1" applyFill="1" applyBorder="1" applyAlignment="1" applyProtection="1">
      <alignment horizontal="center" textRotation="90"/>
      <protection locked="0"/>
    </xf>
    <xf numFmtId="0" fontId="8" fillId="13" borderId="15" xfId="0" applyFont="1" applyFill="1" applyBorder="1" applyAlignment="1" applyProtection="1">
      <alignment horizontal="center" textRotation="90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1" fontId="11" fillId="0" borderId="34" xfId="0" applyNumberFormat="1" applyFont="1" applyBorder="1" applyAlignment="1" applyProtection="1">
      <alignment horizontal="center"/>
      <protection locked="0"/>
    </xf>
    <xf numFmtId="1" fontId="11" fillId="0" borderId="42" xfId="0" applyNumberFormat="1" applyFont="1" applyBorder="1" applyAlignment="1" applyProtection="1">
      <alignment horizontal="center"/>
      <protection locked="0"/>
    </xf>
    <xf numFmtId="1" fontId="0" fillId="5" borderId="34" xfId="0" applyNumberFormat="1" applyFill="1" applyBorder="1" applyAlignment="1" applyProtection="1">
      <alignment horizontal="center"/>
      <protection locked="0"/>
    </xf>
    <xf numFmtId="164" fontId="11" fillId="5" borderId="29" xfId="0" applyNumberFormat="1" applyFont="1" applyFill="1" applyBorder="1" applyAlignment="1" applyProtection="1">
      <alignment horizontal="center"/>
      <protection locked="0"/>
    </xf>
    <xf numFmtId="164" fontId="11" fillId="5" borderId="31" xfId="0" applyNumberFormat="1" applyFont="1" applyFill="1" applyBorder="1" applyAlignment="1" applyProtection="1">
      <alignment horizontal="center"/>
      <protection locked="0"/>
    </xf>
    <xf numFmtId="1" fontId="11" fillId="5" borderId="25" xfId="0" applyNumberFormat="1" applyFont="1" applyFill="1" applyBorder="1" applyAlignment="1" applyProtection="1">
      <alignment horizontal="center" vertical="center"/>
      <protection locked="0"/>
    </xf>
    <xf numFmtId="1" fontId="11" fillId="5" borderId="26" xfId="0" applyNumberFormat="1" applyFont="1" applyFill="1" applyBorder="1" applyAlignment="1" applyProtection="1">
      <alignment horizontal="center" vertical="center"/>
      <protection locked="0"/>
    </xf>
    <xf numFmtId="1" fontId="3" fillId="5" borderId="28" xfId="0" applyNumberFormat="1" applyFont="1" applyFill="1" applyBorder="1" applyAlignment="1" applyProtection="1">
      <alignment horizontal="center" textRotation="90"/>
      <protection locked="0"/>
    </xf>
    <xf numFmtId="1" fontId="3" fillId="5" borderId="19" xfId="0" applyNumberFormat="1" applyFont="1" applyFill="1" applyBorder="1" applyAlignment="1" applyProtection="1">
      <alignment horizontal="center" textRotation="90"/>
      <protection locked="0"/>
    </xf>
    <xf numFmtId="1" fontId="3" fillId="5" borderId="28" xfId="0" applyNumberFormat="1" applyFont="1" applyFill="1" applyBorder="1" applyAlignment="1" applyProtection="1">
      <alignment horizontal="center" vertical="center" textRotation="90"/>
      <protection locked="0"/>
    </xf>
    <xf numFmtId="1" fontId="3" fillId="5" borderId="19" xfId="0" applyNumberFormat="1" applyFont="1" applyFill="1" applyBorder="1" applyAlignment="1" applyProtection="1">
      <alignment horizontal="center" vertical="center" textRotation="90"/>
      <protection locked="0"/>
    </xf>
    <xf numFmtId="1" fontId="0" fillId="0" borderId="28" xfId="0" applyNumberFormat="1" applyFill="1" applyBorder="1" applyAlignment="1" applyProtection="1">
      <alignment horizontal="center" vertical="center"/>
      <protection locked="0"/>
    </xf>
    <xf numFmtId="1" fontId="0" fillId="0" borderId="32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36" xfId="0" applyNumberFormat="1" applyFill="1" applyBorder="1" applyAlignment="1" applyProtection="1">
      <alignment horizontal="center" vertical="center"/>
      <protection locked="0"/>
    </xf>
    <xf numFmtId="1" fontId="0" fillId="0" borderId="2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220"/>
  <sheetViews>
    <sheetView tabSelected="1" view="pageBreakPreview" zoomScale="130" zoomScaleNormal="130" zoomScaleSheetLayoutView="130" workbookViewId="0"/>
  </sheetViews>
  <sheetFormatPr defaultColWidth="9.109375" defaultRowHeight="15.6" x14ac:dyDescent="0.3"/>
  <cols>
    <col min="1" max="1" width="0.6640625" style="4" customWidth="1"/>
    <col min="2" max="2" width="1.6640625" style="4" customWidth="1"/>
    <col min="3" max="3" width="5.109375" style="11" customWidth="1"/>
    <col min="4" max="4" width="33.5546875" style="4" customWidth="1"/>
    <col min="5" max="7" width="10.6640625" style="4" hidden="1" customWidth="1"/>
    <col min="8" max="11" width="7.44140625" style="23" customWidth="1"/>
    <col min="12" max="12" width="4.6640625" style="24" customWidth="1"/>
    <col min="13" max="13" width="4.6640625" style="23" customWidth="1"/>
    <col min="14" max="14" width="0.6640625" style="23" hidden="1" customWidth="1"/>
    <col min="15" max="16" width="3.6640625" style="23" hidden="1" customWidth="1"/>
    <col min="17" max="17" width="4.33203125" style="23" hidden="1" customWidth="1"/>
    <col min="18" max="18" width="3.6640625" style="23" hidden="1" customWidth="1"/>
    <col min="19" max="19" width="0.88671875" style="24" hidden="1" customWidth="1"/>
    <col min="20" max="20" width="5.44140625" style="24" hidden="1" customWidth="1"/>
    <col min="21" max="21" width="5.109375" style="23" hidden="1" customWidth="1"/>
    <col min="22" max="22" width="1.5546875" style="23" customWidth="1"/>
    <col min="23" max="23" width="8.44140625" style="25" customWidth="1"/>
    <col min="24" max="24" width="8.6640625" style="25" customWidth="1"/>
    <col min="25" max="25" width="1.5546875" style="4" customWidth="1"/>
    <col min="26" max="26" width="0.44140625" style="4" customWidth="1"/>
    <col min="27" max="33" width="3.5546875" style="27" hidden="1" customWidth="1"/>
    <col min="34" max="35" width="3.5546875" style="4" hidden="1" customWidth="1"/>
    <col min="36" max="36" width="3.5546875" style="4" customWidth="1"/>
    <col min="37" max="39" width="9.109375" style="4" customWidth="1"/>
    <col min="40" max="16384" width="9.109375" style="4"/>
  </cols>
  <sheetData>
    <row r="1" spans="2:35" ht="10.5" customHeight="1" thickBot="1" x14ac:dyDescent="0.35">
      <c r="B1" s="155"/>
      <c r="C1" s="352" t="s">
        <v>90</v>
      </c>
      <c r="D1" s="157"/>
      <c r="E1" s="157"/>
      <c r="F1" s="157"/>
      <c r="G1" s="157"/>
      <c r="H1" s="266"/>
      <c r="I1" s="266"/>
      <c r="J1" s="266"/>
      <c r="K1" s="266"/>
      <c r="L1" s="275"/>
      <c r="M1" s="266"/>
      <c r="N1" s="266"/>
      <c r="O1" s="266"/>
      <c r="P1" s="266"/>
      <c r="Q1" s="266"/>
      <c r="R1" s="266"/>
      <c r="S1" s="275"/>
      <c r="T1" s="275"/>
      <c r="U1" s="266"/>
      <c r="V1" s="266"/>
      <c r="W1" s="276"/>
      <c r="X1" s="276"/>
      <c r="Y1" s="162"/>
    </row>
    <row r="2" spans="2:35" ht="18.600000000000001" x14ac:dyDescent="0.45">
      <c r="B2" s="1"/>
      <c r="C2" s="497" t="s">
        <v>63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9"/>
      <c r="Y2" s="163"/>
    </row>
    <row r="3" spans="2:35" ht="19.5" customHeight="1" thickBot="1" x14ac:dyDescent="0.5">
      <c r="B3" s="1"/>
      <c r="C3" s="500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2"/>
      <c r="Y3" s="163"/>
    </row>
    <row r="4" spans="2:35" ht="18.600000000000001" x14ac:dyDescent="0.45">
      <c r="B4" s="1"/>
      <c r="C4" s="463" t="s">
        <v>133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5"/>
      <c r="Y4" s="163"/>
    </row>
    <row r="5" spans="2:35" ht="24" customHeight="1" thickBot="1" x14ac:dyDescent="0.5">
      <c r="B5" s="1"/>
      <c r="C5" s="466" t="s">
        <v>100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8"/>
      <c r="Y5" s="3"/>
    </row>
    <row r="6" spans="2:35" ht="12.75" customHeight="1" x14ac:dyDescent="0.25">
      <c r="B6" s="1"/>
      <c r="C6" s="514" t="s">
        <v>132</v>
      </c>
      <c r="D6" s="515"/>
      <c r="E6" s="527"/>
      <c r="F6" s="527"/>
      <c r="G6" s="527"/>
      <c r="H6" s="505" t="s">
        <v>9</v>
      </c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6"/>
      <c r="W6" s="506"/>
      <c r="X6" s="507"/>
      <c r="Y6" s="164"/>
    </row>
    <row r="7" spans="2:35" ht="14.25" customHeight="1" thickBot="1" x14ac:dyDescent="0.3">
      <c r="B7" s="1"/>
      <c r="C7" s="516"/>
      <c r="D7" s="517"/>
      <c r="E7" s="528"/>
      <c r="F7" s="528"/>
      <c r="G7" s="528"/>
      <c r="H7" s="508"/>
      <c r="I7" s="509"/>
      <c r="J7" s="509"/>
      <c r="K7" s="509"/>
      <c r="L7" s="509"/>
      <c r="M7" s="510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11"/>
      <c r="Y7" s="164"/>
      <c r="Z7" s="4" t="s">
        <v>1</v>
      </c>
    </row>
    <row r="8" spans="2:35" ht="13.5" customHeight="1" thickBot="1" x14ac:dyDescent="0.3">
      <c r="B8" s="1"/>
      <c r="C8" s="516"/>
      <c r="D8" s="517"/>
      <c r="E8" s="528"/>
      <c r="F8" s="528"/>
      <c r="G8" s="528"/>
      <c r="H8" s="473" t="s">
        <v>38</v>
      </c>
      <c r="I8" s="474"/>
      <c r="J8" s="474"/>
      <c r="K8" s="474"/>
      <c r="L8" s="475"/>
      <c r="M8" s="487" t="s">
        <v>40</v>
      </c>
      <c r="N8" s="323"/>
      <c r="O8" s="476" t="s">
        <v>11</v>
      </c>
      <c r="P8" s="477"/>
      <c r="Q8" s="477"/>
      <c r="R8" s="477"/>
      <c r="S8" s="477"/>
      <c r="T8" s="478"/>
      <c r="U8" s="485" t="s">
        <v>31</v>
      </c>
      <c r="V8" s="524"/>
      <c r="W8" s="512" t="s">
        <v>12</v>
      </c>
      <c r="X8" s="503" t="s">
        <v>13</v>
      </c>
      <c r="Y8" s="3"/>
      <c r="AA8" s="27">
        <f t="shared" ref="AA8:AG8" si="0">SUM(AA12:AA211)</f>
        <v>0</v>
      </c>
      <c r="AB8" s="27">
        <f t="shared" si="0"/>
        <v>0</v>
      </c>
      <c r="AC8" s="27">
        <f t="shared" si="0"/>
        <v>0</v>
      </c>
      <c r="AD8" s="27">
        <f t="shared" si="0"/>
        <v>0</v>
      </c>
      <c r="AE8" s="27">
        <f t="shared" si="0"/>
        <v>0</v>
      </c>
      <c r="AF8" s="27">
        <f t="shared" si="0"/>
        <v>0</v>
      </c>
      <c r="AG8" s="27">
        <f t="shared" si="0"/>
        <v>0</v>
      </c>
    </row>
    <row r="9" spans="2:35" ht="142.19999999999999" customHeight="1" thickBot="1" x14ac:dyDescent="0.3">
      <c r="B9" s="1"/>
      <c r="C9" s="518"/>
      <c r="D9" s="519"/>
      <c r="E9" s="529"/>
      <c r="F9" s="529"/>
      <c r="G9" s="529"/>
      <c r="H9" s="278" t="s">
        <v>112</v>
      </c>
      <c r="I9" s="278" t="s">
        <v>113</v>
      </c>
      <c r="J9" s="278" t="s">
        <v>114</v>
      </c>
      <c r="K9" s="353" t="s">
        <v>101</v>
      </c>
      <c r="L9" s="279" t="s">
        <v>39</v>
      </c>
      <c r="M9" s="488"/>
      <c r="N9" s="325"/>
      <c r="O9" s="530" t="s">
        <v>56</v>
      </c>
      <c r="P9" s="531"/>
      <c r="Q9" s="489" t="s">
        <v>57</v>
      </c>
      <c r="R9" s="490"/>
      <c r="S9" s="280" t="s">
        <v>1</v>
      </c>
      <c r="T9" s="279" t="s">
        <v>48</v>
      </c>
      <c r="U9" s="486"/>
      <c r="V9" s="525"/>
      <c r="W9" s="513"/>
      <c r="X9" s="504"/>
      <c r="Y9" s="3"/>
      <c r="AA9" s="354" t="s">
        <v>72</v>
      </c>
      <c r="AB9" s="355" t="s">
        <v>73</v>
      </c>
      <c r="AC9" s="355" t="s">
        <v>67</v>
      </c>
      <c r="AD9" s="355" t="s">
        <v>68</v>
      </c>
      <c r="AE9" s="355" t="s">
        <v>69</v>
      </c>
      <c r="AF9" s="355" t="s">
        <v>70</v>
      </c>
      <c r="AG9" s="355" t="s">
        <v>71</v>
      </c>
    </row>
    <row r="10" spans="2:35" ht="15" customHeight="1" thickBot="1" x14ac:dyDescent="0.35">
      <c r="B10" s="1"/>
      <c r="C10" s="520" t="s">
        <v>10</v>
      </c>
      <c r="D10" s="521"/>
      <c r="E10" s="104"/>
      <c r="F10" s="104"/>
      <c r="G10" s="104"/>
      <c r="H10" s="283">
        <v>10</v>
      </c>
      <c r="I10" s="283">
        <v>10</v>
      </c>
      <c r="J10" s="283">
        <v>10</v>
      </c>
      <c r="K10" s="283">
        <v>10</v>
      </c>
      <c r="L10" s="88">
        <f>SUM(H10:K10)*2.5</f>
        <v>100</v>
      </c>
      <c r="M10" s="88">
        <v>100</v>
      </c>
      <c r="N10" s="356"/>
      <c r="O10" s="357"/>
      <c r="P10" s="285">
        <v>15</v>
      </c>
      <c r="Q10" s="357"/>
      <c r="R10" s="286">
        <v>15</v>
      </c>
      <c r="S10" s="358" t="e">
        <f>#REF!*P10</f>
        <v>#REF!</v>
      </c>
      <c r="T10" s="287">
        <v>100</v>
      </c>
      <c r="U10" s="88">
        <v>60</v>
      </c>
      <c r="V10" s="525"/>
      <c r="W10" s="288" t="s">
        <v>2</v>
      </c>
      <c r="X10" s="289" t="s">
        <v>3</v>
      </c>
      <c r="Y10" s="3"/>
    </row>
    <row r="11" spans="2:35" ht="17.25" hidden="1" customHeight="1" thickBot="1" x14ac:dyDescent="0.35">
      <c r="B11" s="1"/>
      <c r="C11" s="269"/>
      <c r="D11" s="270"/>
      <c r="E11" s="270"/>
      <c r="F11" s="270"/>
      <c r="G11" s="270"/>
      <c r="H11" s="359"/>
      <c r="I11" s="359"/>
      <c r="J11" s="359"/>
      <c r="K11" s="359"/>
      <c r="L11" s="360"/>
      <c r="M11" s="112"/>
      <c r="N11" s="325"/>
      <c r="O11" s="284" t="e">
        <f>(100/O10)*0.15</f>
        <v>#DIV/0!</v>
      </c>
      <c r="P11" s="360" t="e">
        <f>O11*O10</f>
        <v>#DIV/0!</v>
      </c>
      <c r="Q11" s="284" t="e">
        <f>(100/Q10)*0.15</f>
        <v>#DIV/0!</v>
      </c>
      <c r="R11" s="360" t="e">
        <f>Q11*Q10</f>
        <v>#DIV/0!</v>
      </c>
      <c r="S11" s="361">
        <f>COUNT(O10,Q10)</f>
        <v>0</v>
      </c>
      <c r="T11" s="287"/>
      <c r="U11" s="88"/>
      <c r="V11" s="525"/>
      <c r="W11" s="362"/>
      <c r="X11" s="363"/>
      <c r="Y11" s="3"/>
    </row>
    <row r="12" spans="2:35" ht="13.2" x14ac:dyDescent="0.25">
      <c r="B12" s="47">
        <f>SUM(COUNTA(D12)+COUNT(C12))</f>
        <v>1</v>
      </c>
      <c r="C12" s="2">
        <v>1</v>
      </c>
      <c r="D12" s="45"/>
      <c r="E12" s="49"/>
      <c r="F12" s="49"/>
      <c r="G12" s="49"/>
      <c r="H12" s="17"/>
      <c r="I12" s="17"/>
      <c r="J12" s="17"/>
      <c r="K12" s="17"/>
      <c r="L12" s="300">
        <f>SUM(H12:K12)*2.5</f>
        <v>0</v>
      </c>
      <c r="M12" s="202">
        <f>L12</f>
        <v>0</v>
      </c>
      <c r="N12" s="325"/>
      <c r="O12" s="16"/>
      <c r="P12" s="301" t="e">
        <f>O12*O11</f>
        <v>#DIV/0!</v>
      </c>
      <c r="Q12" s="16"/>
      <c r="R12" s="301" t="e">
        <f>Q12*Q11</f>
        <v>#DIV/0!</v>
      </c>
      <c r="S12" s="364"/>
      <c r="T12" s="303" t="b">
        <f>IF(S11=1,P12*6.67,IF(S11=2,(R12+P12)*3.34))</f>
        <v>0</v>
      </c>
      <c r="U12" s="330">
        <f>T12*0.6</f>
        <v>0</v>
      </c>
      <c r="V12" s="525"/>
      <c r="W12" s="241">
        <f>M12</f>
        <v>0</v>
      </c>
      <c r="X12" s="202">
        <f t="shared" ref="X12:X43" si="1">IF(W12&gt;79,7,IF(W12&gt;69,6,IF(W12&gt;59,5,IF(W12&gt;49,4,IF(W12&gt;39,3,IF(W12&gt;29,2,1))))))</f>
        <v>1</v>
      </c>
      <c r="Y12" s="3"/>
      <c r="AA12" s="27">
        <f t="shared" ref="AA12:AA43" si="2">IF(W12&lt;29.9,IF(W12&gt;0.1,1,0),0)</f>
        <v>0</v>
      </c>
      <c r="AB12" s="27">
        <f t="shared" ref="AB12:AB43" si="3">IF(W12&lt;39.9,IF(W12&gt;29.9,1,0),0)</f>
        <v>0</v>
      </c>
      <c r="AC12" s="27">
        <f t="shared" ref="AC12:AC43" si="4">IF(W12&lt;49.9,IF(W12&gt;39.9,1,0),0)</f>
        <v>0</v>
      </c>
      <c r="AD12" s="27">
        <f t="shared" ref="AD12:AD43" si="5">IF(W12&lt;59.9,IF(W12&gt;49.9,1,0),0)</f>
        <v>0</v>
      </c>
      <c r="AE12" s="27">
        <f t="shared" ref="AE12:AE43" si="6">IF(W12&lt;69.9,IF(W12&gt;59.9,1,0),0)</f>
        <v>0</v>
      </c>
      <c r="AF12" s="27">
        <f t="shared" ref="AF12:AF43" si="7">IF(W12&lt;79.9,IF(W12&gt;69.9,1,0),0)</f>
        <v>0</v>
      </c>
      <c r="AG12" s="27">
        <f t="shared" ref="AG12:AG43" si="8">IF(W12&lt;101,IF(W12&gt;79.9,1,0),0)</f>
        <v>0</v>
      </c>
      <c r="AI12" s="48" t="s">
        <v>92</v>
      </c>
    </row>
    <row r="13" spans="2:35" ht="13.2" x14ac:dyDescent="0.25">
      <c r="B13" s="47">
        <f t="shared" ref="B13:B76" si="9">SUM(COUNTA(D13)+COUNT(C13))</f>
        <v>1</v>
      </c>
      <c r="C13" s="5">
        <f>C12+1</f>
        <v>2</v>
      </c>
      <c r="D13" s="46"/>
      <c r="E13" s="50"/>
      <c r="F13" s="50"/>
      <c r="G13" s="50"/>
      <c r="H13" s="17"/>
      <c r="I13" s="17"/>
      <c r="J13" s="17"/>
      <c r="K13" s="17"/>
      <c r="L13" s="300">
        <f>SUM(H13:K13)*2.5</f>
        <v>0</v>
      </c>
      <c r="M13" s="203">
        <f>L13</f>
        <v>0</v>
      </c>
      <c r="N13" s="325"/>
      <c r="O13" s="16"/>
      <c r="P13" s="305" t="e">
        <f>O13*O11</f>
        <v>#DIV/0!</v>
      </c>
      <c r="Q13" s="16"/>
      <c r="R13" s="305" t="e">
        <f>Q13*Q11</f>
        <v>#DIV/0!</v>
      </c>
      <c r="S13" s="365"/>
      <c r="T13" s="303" t="b">
        <f>IF(S11=1,P13*6.67,IF(S11=2,(R13+P13)*3.34))</f>
        <v>0</v>
      </c>
      <c r="U13" s="93">
        <f>T13*0.6</f>
        <v>0</v>
      </c>
      <c r="V13" s="525"/>
      <c r="W13" s="245">
        <f>M13</f>
        <v>0</v>
      </c>
      <c r="X13" s="203">
        <f t="shared" si="1"/>
        <v>1</v>
      </c>
      <c r="Y13" s="3"/>
      <c r="AA13" s="27">
        <f t="shared" si="2"/>
        <v>0</v>
      </c>
      <c r="AB13" s="27">
        <f t="shared" si="3"/>
        <v>0</v>
      </c>
      <c r="AC13" s="27">
        <f t="shared" si="4"/>
        <v>0</v>
      </c>
      <c r="AD13" s="27">
        <f t="shared" si="5"/>
        <v>0</v>
      </c>
      <c r="AE13" s="27">
        <f t="shared" si="6"/>
        <v>0</v>
      </c>
      <c r="AF13" s="27">
        <f t="shared" si="7"/>
        <v>0</v>
      </c>
      <c r="AG13" s="27">
        <f t="shared" si="8"/>
        <v>0</v>
      </c>
      <c r="AI13" s="48" t="s">
        <v>91</v>
      </c>
    </row>
    <row r="14" spans="2:35" ht="13.2" x14ac:dyDescent="0.25">
      <c r="B14" s="47">
        <f t="shared" si="9"/>
        <v>1</v>
      </c>
      <c r="C14" s="5">
        <f t="shared" ref="C14:C77" si="10">C13+1</f>
        <v>3</v>
      </c>
      <c r="D14" s="46"/>
      <c r="E14" s="51"/>
      <c r="F14" s="51"/>
      <c r="G14" s="51"/>
      <c r="H14" s="17"/>
      <c r="I14" s="17"/>
      <c r="J14" s="17"/>
      <c r="K14" s="17"/>
      <c r="L14" s="300">
        <f t="shared" ref="L14:L77" si="11">SUM(H14:K14)*2.5</f>
        <v>0</v>
      </c>
      <c r="M14" s="203">
        <f t="shared" ref="M14:M77" si="12">L14</f>
        <v>0</v>
      </c>
      <c r="N14" s="325"/>
      <c r="O14" s="16"/>
      <c r="P14" s="305" t="e">
        <f>O14*O11</f>
        <v>#DIV/0!</v>
      </c>
      <c r="Q14" s="16"/>
      <c r="R14" s="305" t="e">
        <f>Q14*Q11</f>
        <v>#DIV/0!</v>
      </c>
      <c r="S14" s="365"/>
      <c r="T14" s="303" t="b">
        <f>IF(S11=1,P14*6.67,IF(S11=2,(R14+P14)*3.34))</f>
        <v>0</v>
      </c>
      <c r="U14" s="93">
        <f t="shared" ref="U14:U211" si="13">T14*0.6</f>
        <v>0</v>
      </c>
      <c r="V14" s="525"/>
      <c r="W14" s="245">
        <f t="shared" ref="W14:W77" si="14">M14</f>
        <v>0</v>
      </c>
      <c r="X14" s="203">
        <f t="shared" si="1"/>
        <v>1</v>
      </c>
      <c r="Y14" s="3"/>
      <c r="AA14" s="27">
        <f t="shared" si="2"/>
        <v>0</v>
      </c>
      <c r="AB14" s="27">
        <f t="shared" si="3"/>
        <v>0</v>
      </c>
      <c r="AC14" s="27">
        <f t="shared" si="4"/>
        <v>0</v>
      </c>
      <c r="AD14" s="27">
        <f t="shared" si="5"/>
        <v>0</v>
      </c>
      <c r="AE14" s="27">
        <f t="shared" si="6"/>
        <v>0</v>
      </c>
      <c r="AF14" s="27">
        <f t="shared" si="7"/>
        <v>0</v>
      </c>
      <c r="AG14" s="27">
        <f t="shared" si="8"/>
        <v>0</v>
      </c>
      <c r="AI14" s="48">
        <v>0</v>
      </c>
    </row>
    <row r="15" spans="2:35" ht="13.2" x14ac:dyDescent="0.25">
      <c r="B15" s="47">
        <f t="shared" si="9"/>
        <v>1</v>
      </c>
      <c r="C15" s="5">
        <f t="shared" si="10"/>
        <v>4</v>
      </c>
      <c r="D15" s="46"/>
      <c r="E15" s="51"/>
      <c r="F15" s="51"/>
      <c r="G15" s="51"/>
      <c r="H15" s="17"/>
      <c r="I15" s="17"/>
      <c r="J15" s="17"/>
      <c r="K15" s="17"/>
      <c r="L15" s="300">
        <f t="shared" si="11"/>
        <v>0</v>
      </c>
      <c r="M15" s="203">
        <f t="shared" si="12"/>
        <v>0</v>
      </c>
      <c r="N15" s="325"/>
      <c r="O15" s="16"/>
      <c r="P15" s="305" t="e">
        <f>O15*O11</f>
        <v>#DIV/0!</v>
      </c>
      <c r="Q15" s="16"/>
      <c r="R15" s="305" t="e">
        <f>Q15*Q11</f>
        <v>#DIV/0!</v>
      </c>
      <c r="S15" s="365"/>
      <c r="T15" s="303" t="b">
        <f>IF(S11=1,P15*6.67,IF(S11=2,(R15+P15)*3.34))</f>
        <v>0</v>
      </c>
      <c r="U15" s="93">
        <f t="shared" si="13"/>
        <v>0</v>
      </c>
      <c r="V15" s="525"/>
      <c r="W15" s="245">
        <f t="shared" si="14"/>
        <v>0</v>
      </c>
      <c r="X15" s="203">
        <f t="shared" si="1"/>
        <v>1</v>
      </c>
      <c r="Y15" s="3"/>
      <c r="AA15" s="27">
        <f t="shared" si="2"/>
        <v>0</v>
      </c>
      <c r="AB15" s="27">
        <f t="shared" si="3"/>
        <v>0</v>
      </c>
      <c r="AC15" s="27">
        <f t="shared" si="4"/>
        <v>0</v>
      </c>
      <c r="AD15" s="27">
        <f t="shared" si="5"/>
        <v>0</v>
      </c>
      <c r="AE15" s="27">
        <f t="shared" si="6"/>
        <v>0</v>
      </c>
      <c r="AF15" s="27">
        <f t="shared" si="7"/>
        <v>0</v>
      </c>
      <c r="AG15" s="27">
        <f t="shared" si="8"/>
        <v>0</v>
      </c>
      <c r="AI15" s="48">
        <v>1</v>
      </c>
    </row>
    <row r="16" spans="2:35" ht="13.2" x14ac:dyDescent="0.25">
      <c r="B16" s="47">
        <f t="shared" si="9"/>
        <v>1</v>
      </c>
      <c r="C16" s="5">
        <f t="shared" si="10"/>
        <v>5</v>
      </c>
      <c r="D16" s="46"/>
      <c r="E16" s="51"/>
      <c r="F16" s="51"/>
      <c r="G16" s="51"/>
      <c r="H16" s="17"/>
      <c r="I16" s="17"/>
      <c r="J16" s="17"/>
      <c r="K16" s="17"/>
      <c r="L16" s="300">
        <f>SUM(H16:K16)*2.5</f>
        <v>0</v>
      </c>
      <c r="M16" s="203">
        <f t="shared" si="12"/>
        <v>0</v>
      </c>
      <c r="N16" s="325"/>
      <c r="O16" s="16"/>
      <c r="P16" s="305" t="e">
        <f>O16*O11</f>
        <v>#DIV/0!</v>
      </c>
      <c r="Q16" s="16"/>
      <c r="R16" s="305" t="e">
        <f>Q16*Q11</f>
        <v>#DIV/0!</v>
      </c>
      <c r="S16" s="365"/>
      <c r="T16" s="303" t="b">
        <f>IF(S11=1,P16*6.67,IF(S11=2,(R16+P16)*3.34))</f>
        <v>0</v>
      </c>
      <c r="U16" s="93">
        <f t="shared" si="13"/>
        <v>0</v>
      </c>
      <c r="V16" s="525"/>
      <c r="W16" s="245">
        <f t="shared" si="14"/>
        <v>0</v>
      </c>
      <c r="X16" s="203">
        <f t="shared" si="1"/>
        <v>1</v>
      </c>
      <c r="Y16" s="3"/>
      <c r="AA16" s="27">
        <f t="shared" si="2"/>
        <v>0</v>
      </c>
      <c r="AB16" s="27">
        <f t="shared" si="3"/>
        <v>0</v>
      </c>
      <c r="AC16" s="27">
        <f t="shared" si="4"/>
        <v>0</v>
      </c>
      <c r="AD16" s="27">
        <f t="shared" si="5"/>
        <v>0</v>
      </c>
      <c r="AE16" s="27">
        <f t="shared" si="6"/>
        <v>0</v>
      </c>
      <c r="AF16" s="27">
        <f t="shared" si="7"/>
        <v>0</v>
      </c>
      <c r="AG16" s="27">
        <f t="shared" si="8"/>
        <v>0</v>
      </c>
      <c r="AI16" s="48">
        <v>2</v>
      </c>
    </row>
    <row r="17" spans="2:35" ht="13.2" x14ac:dyDescent="0.25">
      <c r="B17" s="47">
        <f t="shared" si="9"/>
        <v>1</v>
      </c>
      <c r="C17" s="5">
        <f t="shared" si="10"/>
        <v>6</v>
      </c>
      <c r="D17" s="46"/>
      <c r="E17" s="51"/>
      <c r="F17" s="51"/>
      <c r="G17" s="51"/>
      <c r="H17" s="17"/>
      <c r="I17" s="17"/>
      <c r="J17" s="17"/>
      <c r="K17" s="17"/>
      <c r="L17" s="300">
        <f t="shared" si="11"/>
        <v>0</v>
      </c>
      <c r="M17" s="203">
        <f t="shared" si="12"/>
        <v>0</v>
      </c>
      <c r="N17" s="325"/>
      <c r="O17" s="16"/>
      <c r="P17" s="305" t="e">
        <f>O17*O11</f>
        <v>#DIV/0!</v>
      </c>
      <c r="Q17" s="16"/>
      <c r="R17" s="305" t="e">
        <f>Q17*Q11</f>
        <v>#DIV/0!</v>
      </c>
      <c r="S17" s="365"/>
      <c r="T17" s="303" t="b">
        <f>IF(S11=1,P17*6.67,IF(S11=2,(R17+P17)*3.34))</f>
        <v>0</v>
      </c>
      <c r="U17" s="93">
        <f t="shared" si="13"/>
        <v>0</v>
      </c>
      <c r="V17" s="525"/>
      <c r="W17" s="245">
        <f t="shared" si="14"/>
        <v>0</v>
      </c>
      <c r="X17" s="203">
        <f t="shared" si="1"/>
        <v>1</v>
      </c>
      <c r="Y17" s="3"/>
      <c r="AA17" s="27">
        <f t="shared" si="2"/>
        <v>0</v>
      </c>
      <c r="AB17" s="27">
        <f t="shared" si="3"/>
        <v>0</v>
      </c>
      <c r="AC17" s="27">
        <f t="shared" si="4"/>
        <v>0</v>
      </c>
      <c r="AD17" s="27">
        <f t="shared" si="5"/>
        <v>0</v>
      </c>
      <c r="AE17" s="27">
        <f t="shared" si="6"/>
        <v>0</v>
      </c>
      <c r="AF17" s="27">
        <f t="shared" si="7"/>
        <v>0</v>
      </c>
      <c r="AG17" s="27">
        <f t="shared" si="8"/>
        <v>0</v>
      </c>
      <c r="AI17" s="48">
        <v>3</v>
      </c>
    </row>
    <row r="18" spans="2:35" ht="13.2" x14ac:dyDescent="0.25">
      <c r="B18" s="47">
        <f t="shared" si="9"/>
        <v>1</v>
      </c>
      <c r="C18" s="5">
        <f t="shared" si="10"/>
        <v>7</v>
      </c>
      <c r="D18" s="46"/>
      <c r="E18" s="51"/>
      <c r="F18" s="51"/>
      <c r="G18" s="51"/>
      <c r="H18" s="17"/>
      <c r="I18" s="17"/>
      <c r="J18" s="17"/>
      <c r="K18" s="17"/>
      <c r="L18" s="300">
        <f t="shared" si="11"/>
        <v>0</v>
      </c>
      <c r="M18" s="203">
        <f t="shared" si="12"/>
        <v>0</v>
      </c>
      <c r="N18" s="325"/>
      <c r="O18" s="16"/>
      <c r="P18" s="305" t="e">
        <f>O18*O11</f>
        <v>#DIV/0!</v>
      </c>
      <c r="Q18" s="16"/>
      <c r="R18" s="305" t="e">
        <f>Q18*Q11</f>
        <v>#DIV/0!</v>
      </c>
      <c r="S18" s="365"/>
      <c r="T18" s="303" t="b">
        <f>IF(S11=1,P18*6.67,IF(S11=2,(R18+P18)*3.34))</f>
        <v>0</v>
      </c>
      <c r="U18" s="93">
        <f t="shared" si="13"/>
        <v>0</v>
      </c>
      <c r="V18" s="525"/>
      <c r="W18" s="245">
        <f t="shared" si="14"/>
        <v>0</v>
      </c>
      <c r="X18" s="203">
        <f t="shared" si="1"/>
        <v>1</v>
      </c>
      <c r="Y18" s="3"/>
      <c r="AA18" s="27">
        <f t="shared" si="2"/>
        <v>0</v>
      </c>
      <c r="AB18" s="27">
        <f t="shared" si="3"/>
        <v>0</v>
      </c>
      <c r="AC18" s="27">
        <f t="shared" si="4"/>
        <v>0</v>
      </c>
      <c r="AD18" s="27">
        <f t="shared" si="5"/>
        <v>0</v>
      </c>
      <c r="AE18" s="27">
        <f t="shared" si="6"/>
        <v>0</v>
      </c>
      <c r="AF18" s="27">
        <f t="shared" si="7"/>
        <v>0</v>
      </c>
      <c r="AG18" s="27">
        <f t="shared" si="8"/>
        <v>0</v>
      </c>
      <c r="AI18" s="48">
        <v>4</v>
      </c>
    </row>
    <row r="19" spans="2:35" ht="13.2" x14ac:dyDescent="0.25">
      <c r="B19" s="47">
        <f t="shared" si="9"/>
        <v>1</v>
      </c>
      <c r="C19" s="5">
        <f t="shared" si="10"/>
        <v>8</v>
      </c>
      <c r="D19" s="46"/>
      <c r="E19" s="51"/>
      <c r="F19" s="51"/>
      <c r="G19" s="51"/>
      <c r="H19" s="17"/>
      <c r="I19" s="17"/>
      <c r="J19" s="17"/>
      <c r="K19" s="17"/>
      <c r="L19" s="300">
        <f t="shared" si="11"/>
        <v>0</v>
      </c>
      <c r="M19" s="203">
        <f t="shared" si="12"/>
        <v>0</v>
      </c>
      <c r="N19" s="325"/>
      <c r="O19" s="16"/>
      <c r="P19" s="305" t="e">
        <f>O19*O11</f>
        <v>#DIV/0!</v>
      </c>
      <c r="Q19" s="16"/>
      <c r="R19" s="305" t="e">
        <f>Q19*Q11</f>
        <v>#DIV/0!</v>
      </c>
      <c r="S19" s="365"/>
      <c r="T19" s="303" t="b">
        <f>IF(S11=1,P19*6.67,IF(S11=2,(R19+P19)*3.34))</f>
        <v>0</v>
      </c>
      <c r="U19" s="93">
        <f t="shared" si="13"/>
        <v>0</v>
      </c>
      <c r="V19" s="525"/>
      <c r="W19" s="245">
        <f t="shared" si="14"/>
        <v>0</v>
      </c>
      <c r="X19" s="203">
        <f t="shared" si="1"/>
        <v>1</v>
      </c>
      <c r="Y19" s="3"/>
      <c r="AA19" s="27">
        <f t="shared" si="2"/>
        <v>0</v>
      </c>
      <c r="AB19" s="27">
        <f t="shared" si="3"/>
        <v>0</v>
      </c>
      <c r="AC19" s="27">
        <f t="shared" si="4"/>
        <v>0</v>
      </c>
      <c r="AD19" s="27">
        <f t="shared" si="5"/>
        <v>0</v>
      </c>
      <c r="AE19" s="27">
        <f t="shared" si="6"/>
        <v>0</v>
      </c>
      <c r="AF19" s="27">
        <f t="shared" si="7"/>
        <v>0</v>
      </c>
      <c r="AG19" s="27">
        <f t="shared" si="8"/>
        <v>0</v>
      </c>
      <c r="AI19" s="48">
        <v>5</v>
      </c>
    </row>
    <row r="20" spans="2:35" ht="13.2" x14ac:dyDescent="0.25">
      <c r="B20" s="47">
        <f t="shared" si="9"/>
        <v>1</v>
      </c>
      <c r="C20" s="5">
        <f t="shared" si="10"/>
        <v>9</v>
      </c>
      <c r="D20" s="46"/>
      <c r="E20" s="51"/>
      <c r="F20" s="51"/>
      <c r="G20" s="51"/>
      <c r="H20" s="17"/>
      <c r="I20" s="17"/>
      <c r="J20" s="17"/>
      <c r="K20" s="17"/>
      <c r="L20" s="300">
        <f t="shared" si="11"/>
        <v>0</v>
      </c>
      <c r="M20" s="203">
        <f t="shared" si="12"/>
        <v>0</v>
      </c>
      <c r="N20" s="325"/>
      <c r="O20" s="16"/>
      <c r="P20" s="305" t="e">
        <f>O20*O11</f>
        <v>#DIV/0!</v>
      </c>
      <c r="Q20" s="16"/>
      <c r="R20" s="305" t="e">
        <f>Q20*Q11</f>
        <v>#DIV/0!</v>
      </c>
      <c r="S20" s="365"/>
      <c r="T20" s="303" t="b">
        <f>IF(S11=1,P20*6.67,IF(S11=2,(R20+P20)*3.34))</f>
        <v>0</v>
      </c>
      <c r="U20" s="93">
        <f t="shared" si="13"/>
        <v>0</v>
      </c>
      <c r="V20" s="525"/>
      <c r="W20" s="245">
        <f t="shared" si="14"/>
        <v>0</v>
      </c>
      <c r="X20" s="203">
        <f t="shared" si="1"/>
        <v>1</v>
      </c>
      <c r="Y20" s="3"/>
      <c r="AA20" s="27">
        <f t="shared" si="2"/>
        <v>0</v>
      </c>
      <c r="AB20" s="27">
        <f t="shared" si="3"/>
        <v>0</v>
      </c>
      <c r="AC20" s="27">
        <f t="shared" si="4"/>
        <v>0</v>
      </c>
      <c r="AD20" s="27">
        <f t="shared" si="5"/>
        <v>0</v>
      </c>
      <c r="AE20" s="27">
        <f t="shared" si="6"/>
        <v>0</v>
      </c>
      <c r="AF20" s="27">
        <f t="shared" si="7"/>
        <v>0</v>
      </c>
      <c r="AG20" s="27">
        <f t="shared" si="8"/>
        <v>0</v>
      </c>
      <c r="AI20" s="48">
        <v>6</v>
      </c>
    </row>
    <row r="21" spans="2:35" ht="13.2" x14ac:dyDescent="0.25">
      <c r="B21" s="47">
        <f t="shared" si="9"/>
        <v>1</v>
      </c>
      <c r="C21" s="5">
        <f t="shared" si="10"/>
        <v>10</v>
      </c>
      <c r="D21" s="46"/>
      <c r="E21" s="51"/>
      <c r="F21" s="51"/>
      <c r="G21" s="51"/>
      <c r="H21" s="17"/>
      <c r="I21" s="17"/>
      <c r="J21" s="17"/>
      <c r="K21" s="17"/>
      <c r="L21" s="300">
        <f t="shared" si="11"/>
        <v>0</v>
      </c>
      <c r="M21" s="203">
        <f t="shared" si="12"/>
        <v>0</v>
      </c>
      <c r="N21" s="325"/>
      <c r="O21" s="16"/>
      <c r="P21" s="305" t="e">
        <f>O21*O11</f>
        <v>#DIV/0!</v>
      </c>
      <c r="Q21" s="16"/>
      <c r="R21" s="305" t="e">
        <f>Q21*Q11</f>
        <v>#DIV/0!</v>
      </c>
      <c r="S21" s="365"/>
      <c r="T21" s="303" t="b">
        <f>IF(S11=1,P21*6.67,IF(S11=2,(R21+P21)*3.34))</f>
        <v>0</v>
      </c>
      <c r="U21" s="93">
        <f t="shared" si="13"/>
        <v>0</v>
      </c>
      <c r="V21" s="525"/>
      <c r="W21" s="245">
        <f t="shared" si="14"/>
        <v>0</v>
      </c>
      <c r="X21" s="203">
        <f t="shared" si="1"/>
        <v>1</v>
      </c>
      <c r="Y21" s="3"/>
      <c r="AA21" s="27">
        <f t="shared" si="2"/>
        <v>0</v>
      </c>
      <c r="AB21" s="27">
        <f t="shared" si="3"/>
        <v>0</v>
      </c>
      <c r="AC21" s="27">
        <f t="shared" si="4"/>
        <v>0</v>
      </c>
      <c r="AD21" s="27">
        <f t="shared" si="5"/>
        <v>0</v>
      </c>
      <c r="AE21" s="27">
        <f t="shared" si="6"/>
        <v>0</v>
      </c>
      <c r="AF21" s="27">
        <f t="shared" si="7"/>
        <v>0</v>
      </c>
      <c r="AG21" s="27">
        <f t="shared" si="8"/>
        <v>0</v>
      </c>
      <c r="AI21" s="48">
        <v>7</v>
      </c>
    </row>
    <row r="22" spans="2:35" ht="13.2" x14ac:dyDescent="0.25">
      <c r="B22" s="47">
        <f t="shared" si="9"/>
        <v>1</v>
      </c>
      <c r="C22" s="5">
        <f t="shared" si="10"/>
        <v>11</v>
      </c>
      <c r="D22" s="46"/>
      <c r="E22" s="51"/>
      <c r="F22" s="51"/>
      <c r="G22" s="51"/>
      <c r="H22" s="17"/>
      <c r="I22" s="17"/>
      <c r="J22" s="17"/>
      <c r="K22" s="17"/>
      <c r="L22" s="300">
        <f t="shared" si="11"/>
        <v>0</v>
      </c>
      <c r="M22" s="203">
        <f t="shared" si="12"/>
        <v>0</v>
      </c>
      <c r="N22" s="325"/>
      <c r="O22" s="16"/>
      <c r="P22" s="305" t="e">
        <f>O22*O11</f>
        <v>#DIV/0!</v>
      </c>
      <c r="Q22" s="16"/>
      <c r="R22" s="305" t="e">
        <f>Q22*Q11</f>
        <v>#DIV/0!</v>
      </c>
      <c r="S22" s="309"/>
      <c r="T22" s="303" t="b">
        <f>IF(S11=1,P22*6.67,IF(S11=2,(R22+P22)*3.34))</f>
        <v>0</v>
      </c>
      <c r="U22" s="93">
        <f t="shared" si="13"/>
        <v>0</v>
      </c>
      <c r="V22" s="525"/>
      <c r="W22" s="245">
        <f t="shared" si="14"/>
        <v>0</v>
      </c>
      <c r="X22" s="203">
        <f t="shared" si="1"/>
        <v>1</v>
      </c>
      <c r="Y22" s="3"/>
      <c r="AA22" s="27">
        <f t="shared" si="2"/>
        <v>0</v>
      </c>
      <c r="AB22" s="27">
        <f t="shared" si="3"/>
        <v>0</v>
      </c>
      <c r="AC22" s="27">
        <f t="shared" si="4"/>
        <v>0</v>
      </c>
      <c r="AD22" s="27">
        <f t="shared" si="5"/>
        <v>0</v>
      </c>
      <c r="AE22" s="27">
        <f t="shared" si="6"/>
        <v>0</v>
      </c>
      <c r="AF22" s="27">
        <f t="shared" si="7"/>
        <v>0</v>
      </c>
      <c r="AG22" s="27">
        <f t="shared" si="8"/>
        <v>0</v>
      </c>
      <c r="AI22" s="48">
        <v>8</v>
      </c>
    </row>
    <row r="23" spans="2:35" ht="13.2" x14ac:dyDescent="0.25">
      <c r="B23" s="47">
        <f t="shared" si="9"/>
        <v>1</v>
      </c>
      <c r="C23" s="5">
        <f t="shared" si="10"/>
        <v>12</v>
      </c>
      <c r="D23" s="46"/>
      <c r="E23" s="51"/>
      <c r="F23" s="51"/>
      <c r="G23" s="51"/>
      <c r="H23" s="17"/>
      <c r="I23" s="17"/>
      <c r="J23" s="17"/>
      <c r="K23" s="17"/>
      <c r="L23" s="300">
        <f t="shared" si="11"/>
        <v>0</v>
      </c>
      <c r="M23" s="203">
        <f t="shared" si="12"/>
        <v>0</v>
      </c>
      <c r="N23" s="325"/>
      <c r="O23" s="16"/>
      <c r="P23" s="305" t="e">
        <f>O23*O11</f>
        <v>#DIV/0!</v>
      </c>
      <c r="Q23" s="16"/>
      <c r="R23" s="305" t="e">
        <f>Q23*Q11</f>
        <v>#DIV/0!</v>
      </c>
      <c r="S23" s="309"/>
      <c r="T23" s="303" t="b">
        <f>IF(S11=1,P23*6.67,IF(S11=2,(R23+P23)*3.34))</f>
        <v>0</v>
      </c>
      <c r="U23" s="93">
        <f t="shared" si="13"/>
        <v>0</v>
      </c>
      <c r="V23" s="525"/>
      <c r="W23" s="245">
        <f t="shared" si="14"/>
        <v>0</v>
      </c>
      <c r="X23" s="203">
        <f t="shared" si="1"/>
        <v>1</v>
      </c>
      <c r="Y23" s="3"/>
      <c r="AA23" s="27">
        <f t="shared" si="2"/>
        <v>0</v>
      </c>
      <c r="AB23" s="27">
        <f t="shared" si="3"/>
        <v>0</v>
      </c>
      <c r="AC23" s="27">
        <f t="shared" si="4"/>
        <v>0</v>
      </c>
      <c r="AD23" s="27">
        <f t="shared" si="5"/>
        <v>0</v>
      </c>
      <c r="AE23" s="27">
        <f t="shared" si="6"/>
        <v>0</v>
      </c>
      <c r="AF23" s="27">
        <f t="shared" si="7"/>
        <v>0</v>
      </c>
      <c r="AG23" s="27">
        <f t="shared" si="8"/>
        <v>0</v>
      </c>
      <c r="AI23" s="4">
        <v>9</v>
      </c>
    </row>
    <row r="24" spans="2:35" ht="13.2" x14ac:dyDescent="0.25">
      <c r="B24" s="47">
        <f t="shared" si="9"/>
        <v>1</v>
      </c>
      <c r="C24" s="5">
        <f t="shared" si="10"/>
        <v>13</v>
      </c>
      <c r="D24" s="46"/>
      <c r="E24" s="51"/>
      <c r="F24" s="51"/>
      <c r="G24" s="51"/>
      <c r="H24" s="17"/>
      <c r="I24" s="17"/>
      <c r="J24" s="17"/>
      <c r="K24" s="17"/>
      <c r="L24" s="300">
        <f t="shared" si="11"/>
        <v>0</v>
      </c>
      <c r="M24" s="203">
        <f t="shared" si="12"/>
        <v>0</v>
      </c>
      <c r="N24" s="325"/>
      <c r="O24" s="16"/>
      <c r="P24" s="305" t="e">
        <f>O24*O11</f>
        <v>#DIV/0!</v>
      </c>
      <c r="Q24" s="16"/>
      <c r="R24" s="305" t="e">
        <f>Q24*Q11</f>
        <v>#DIV/0!</v>
      </c>
      <c r="S24" s="309"/>
      <c r="T24" s="303" t="b">
        <f>IF(S11=1,P24*6.67,IF(S11=2,(R24+P24)*3.34))</f>
        <v>0</v>
      </c>
      <c r="U24" s="93">
        <f t="shared" si="13"/>
        <v>0</v>
      </c>
      <c r="V24" s="525"/>
      <c r="W24" s="245">
        <f t="shared" si="14"/>
        <v>0</v>
      </c>
      <c r="X24" s="203">
        <f t="shared" si="1"/>
        <v>1</v>
      </c>
      <c r="Y24" s="3"/>
      <c r="AA24" s="27">
        <f t="shared" si="2"/>
        <v>0</v>
      </c>
      <c r="AB24" s="27">
        <f t="shared" si="3"/>
        <v>0</v>
      </c>
      <c r="AC24" s="27">
        <f t="shared" si="4"/>
        <v>0</v>
      </c>
      <c r="AD24" s="27">
        <f t="shared" si="5"/>
        <v>0</v>
      </c>
      <c r="AE24" s="27">
        <f t="shared" si="6"/>
        <v>0</v>
      </c>
      <c r="AF24" s="27">
        <f t="shared" si="7"/>
        <v>0</v>
      </c>
      <c r="AG24" s="27">
        <f t="shared" si="8"/>
        <v>0</v>
      </c>
      <c r="AI24" s="4">
        <v>10</v>
      </c>
    </row>
    <row r="25" spans="2:35" ht="13.2" x14ac:dyDescent="0.25">
      <c r="B25" s="47">
        <f t="shared" si="9"/>
        <v>1</v>
      </c>
      <c r="C25" s="5">
        <f t="shared" si="10"/>
        <v>14</v>
      </c>
      <c r="D25" s="46"/>
      <c r="E25" s="51"/>
      <c r="F25" s="51"/>
      <c r="G25" s="51"/>
      <c r="H25" s="17"/>
      <c r="I25" s="17"/>
      <c r="J25" s="17"/>
      <c r="K25" s="17"/>
      <c r="L25" s="300">
        <f t="shared" si="11"/>
        <v>0</v>
      </c>
      <c r="M25" s="203">
        <f t="shared" si="12"/>
        <v>0</v>
      </c>
      <c r="N25" s="325"/>
      <c r="O25" s="16"/>
      <c r="P25" s="305" t="e">
        <f>O25*O11</f>
        <v>#DIV/0!</v>
      </c>
      <c r="Q25" s="16"/>
      <c r="R25" s="305" t="e">
        <f>Q25*Q11</f>
        <v>#DIV/0!</v>
      </c>
      <c r="S25" s="309"/>
      <c r="T25" s="303" t="b">
        <f>IF(S11=1,P25*6.67,IF(S11=2,(R25+P25)*3.34))</f>
        <v>0</v>
      </c>
      <c r="U25" s="93">
        <f t="shared" si="13"/>
        <v>0</v>
      </c>
      <c r="V25" s="525"/>
      <c r="W25" s="245">
        <f t="shared" si="14"/>
        <v>0</v>
      </c>
      <c r="X25" s="203">
        <f t="shared" si="1"/>
        <v>1</v>
      </c>
      <c r="Y25" s="3"/>
      <c r="AA25" s="27">
        <f t="shared" si="2"/>
        <v>0</v>
      </c>
      <c r="AB25" s="27">
        <f t="shared" si="3"/>
        <v>0</v>
      </c>
      <c r="AC25" s="27">
        <f t="shared" si="4"/>
        <v>0</v>
      </c>
      <c r="AD25" s="27">
        <f t="shared" si="5"/>
        <v>0</v>
      </c>
      <c r="AE25" s="27">
        <f t="shared" si="6"/>
        <v>0</v>
      </c>
      <c r="AF25" s="27">
        <f t="shared" si="7"/>
        <v>0</v>
      </c>
      <c r="AG25" s="27">
        <f t="shared" si="8"/>
        <v>0</v>
      </c>
    </row>
    <row r="26" spans="2:35" ht="13.2" x14ac:dyDescent="0.25">
      <c r="B26" s="47">
        <f t="shared" si="9"/>
        <v>1</v>
      </c>
      <c r="C26" s="5">
        <f t="shared" si="10"/>
        <v>15</v>
      </c>
      <c r="D26" s="46"/>
      <c r="E26" s="51"/>
      <c r="F26" s="51"/>
      <c r="G26" s="51"/>
      <c r="H26" s="17"/>
      <c r="I26" s="17"/>
      <c r="J26" s="17"/>
      <c r="K26" s="17"/>
      <c r="L26" s="300">
        <f t="shared" si="11"/>
        <v>0</v>
      </c>
      <c r="M26" s="203">
        <f t="shared" si="12"/>
        <v>0</v>
      </c>
      <c r="N26" s="325"/>
      <c r="O26" s="16"/>
      <c r="P26" s="305" t="e">
        <f>O26*O11</f>
        <v>#DIV/0!</v>
      </c>
      <c r="Q26" s="16"/>
      <c r="R26" s="305" t="e">
        <f>Q26*Q11</f>
        <v>#DIV/0!</v>
      </c>
      <c r="S26" s="309"/>
      <c r="T26" s="303" t="b">
        <f>IF(S11=1,P26*6.67,IF(S11=2,(R26+P26)*3.34))</f>
        <v>0</v>
      </c>
      <c r="U26" s="93">
        <f t="shared" si="13"/>
        <v>0</v>
      </c>
      <c r="V26" s="525"/>
      <c r="W26" s="245">
        <f t="shared" si="14"/>
        <v>0</v>
      </c>
      <c r="X26" s="203">
        <f t="shared" si="1"/>
        <v>1</v>
      </c>
      <c r="Y26" s="3"/>
      <c r="AA26" s="27">
        <f t="shared" si="2"/>
        <v>0</v>
      </c>
      <c r="AB26" s="27">
        <f t="shared" si="3"/>
        <v>0</v>
      </c>
      <c r="AC26" s="27">
        <f t="shared" si="4"/>
        <v>0</v>
      </c>
      <c r="AD26" s="27">
        <f t="shared" si="5"/>
        <v>0</v>
      </c>
      <c r="AE26" s="27">
        <f t="shared" si="6"/>
        <v>0</v>
      </c>
      <c r="AF26" s="27">
        <f t="shared" si="7"/>
        <v>0</v>
      </c>
      <c r="AG26" s="27">
        <f t="shared" si="8"/>
        <v>0</v>
      </c>
    </row>
    <row r="27" spans="2:35" ht="13.2" x14ac:dyDescent="0.25">
      <c r="B27" s="47">
        <f t="shared" si="9"/>
        <v>1</v>
      </c>
      <c r="C27" s="5">
        <f t="shared" si="10"/>
        <v>16</v>
      </c>
      <c r="D27" s="46"/>
      <c r="E27" s="51"/>
      <c r="F27" s="51"/>
      <c r="G27" s="51"/>
      <c r="H27" s="17"/>
      <c r="I27" s="17"/>
      <c r="J27" s="17"/>
      <c r="K27" s="17"/>
      <c r="L27" s="300">
        <f t="shared" si="11"/>
        <v>0</v>
      </c>
      <c r="M27" s="203">
        <f t="shared" si="12"/>
        <v>0</v>
      </c>
      <c r="N27" s="325"/>
      <c r="O27" s="16"/>
      <c r="P27" s="305" t="e">
        <f>O27*O11</f>
        <v>#DIV/0!</v>
      </c>
      <c r="Q27" s="16"/>
      <c r="R27" s="305" t="e">
        <f>Q27*Q11</f>
        <v>#DIV/0!</v>
      </c>
      <c r="S27" s="309"/>
      <c r="T27" s="303" t="b">
        <f>IF(S11=1,P27*6.67,IF(S11=2,(R27+P27)*3.34))</f>
        <v>0</v>
      </c>
      <c r="U27" s="93">
        <f t="shared" si="13"/>
        <v>0</v>
      </c>
      <c r="V27" s="525"/>
      <c r="W27" s="245">
        <f t="shared" si="14"/>
        <v>0</v>
      </c>
      <c r="X27" s="203">
        <f t="shared" si="1"/>
        <v>1</v>
      </c>
      <c r="Y27" s="3"/>
      <c r="AA27" s="27">
        <f t="shared" si="2"/>
        <v>0</v>
      </c>
      <c r="AB27" s="27">
        <f t="shared" si="3"/>
        <v>0</v>
      </c>
      <c r="AC27" s="27">
        <f t="shared" si="4"/>
        <v>0</v>
      </c>
      <c r="AD27" s="27">
        <f t="shared" si="5"/>
        <v>0</v>
      </c>
      <c r="AE27" s="27">
        <f t="shared" si="6"/>
        <v>0</v>
      </c>
      <c r="AF27" s="27">
        <f t="shared" si="7"/>
        <v>0</v>
      </c>
      <c r="AG27" s="27">
        <f t="shared" si="8"/>
        <v>0</v>
      </c>
    </row>
    <row r="28" spans="2:35" ht="13.2" x14ac:dyDescent="0.25">
      <c r="B28" s="47">
        <f t="shared" si="9"/>
        <v>1</v>
      </c>
      <c r="C28" s="5">
        <f t="shared" si="10"/>
        <v>17</v>
      </c>
      <c r="D28" s="46"/>
      <c r="E28" s="51"/>
      <c r="F28" s="51"/>
      <c r="G28" s="51"/>
      <c r="H28" s="17"/>
      <c r="I28" s="17"/>
      <c r="J28" s="17"/>
      <c r="K28" s="17"/>
      <c r="L28" s="300">
        <f t="shared" si="11"/>
        <v>0</v>
      </c>
      <c r="M28" s="203">
        <f t="shared" si="12"/>
        <v>0</v>
      </c>
      <c r="N28" s="325"/>
      <c r="O28" s="16"/>
      <c r="P28" s="305" t="e">
        <f>O28*O11</f>
        <v>#DIV/0!</v>
      </c>
      <c r="Q28" s="16"/>
      <c r="R28" s="305" t="e">
        <f>Q28*Q11</f>
        <v>#DIV/0!</v>
      </c>
      <c r="S28" s="309"/>
      <c r="T28" s="303" t="b">
        <f>IF(S11=1,P28*6.67,IF(S11=2,(R28+P28)*3.34))</f>
        <v>0</v>
      </c>
      <c r="U28" s="93">
        <f t="shared" si="13"/>
        <v>0</v>
      </c>
      <c r="V28" s="525"/>
      <c r="W28" s="245">
        <f t="shared" si="14"/>
        <v>0</v>
      </c>
      <c r="X28" s="203">
        <f t="shared" si="1"/>
        <v>1</v>
      </c>
      <c r="Y28" s="3"/>
      <c r="AA28" s="27">
        <f t="shared" si="2"/>
        <v>0</v>
      </c>
      <c r="AB28" s="27">
        <f t="shared" si="3"/>
        <v>0</v>
      </c>
      <c r="AC28" s="27">
        <f t="shared" si="4"/>
        <v>0</v>
      </c>
      <c r="AD28" s="27">
        <f t="shared" si="5"/>
        <v>0</v>
      </c>
      <c r="AE28" s="27">
        <f t="shared" si="6"/>
        <v>0</v>
      </c>
      <c r="AF28" s="27">
        <f t="shared" si="7"/>
        <v>0</v>
      </c>
      <c r="AG28" s="27">
        <f t="shared" si="8"/>
        <v>0</v>
      </c>
    </row>
    <row r="29" spans="2:35" ht="13.2" x14ac:dyDescent="0.25">
      <c r="B29" s="47">
        <f t="shared" si="9"/>
        <v>1</v>
      </c>
      <c r="C29" s="5">
        <f t="shared" si="10"/>
        <v>18</v>
      </c>
      <c r="D29" s="46"/>
      <c r="E29" s="51"/>
      <c r="F29" s="51"/>
      <c r="G29" s="51"/>
      <c r="H29" s="17"/>
      <c r="I29" s="17"/>
      <c r="J29" s="17"/>
      <c r="K29" s="17"/>
      <c r="L29" s="300">
        <f t="shared" si="11"/>
        <v>0</v>
      </c>
      <c r="M29" s="203">
        <f t="shared" si="12"/>
        <v>0</v>
      </c>
      <c r="N29" s="325"/>
      <c r="O29" s="16"/>
      <c r="P29" s="305" t="e">
        <f>O29*O11</f>
        <v>#DIV/0!</v>
      </c>
      <c r="Q29" s="16"/>
      <c r="R29" s="305" t="e">
        <f>Q29*Q11</f>
        <v>#DIV/0!</v>
      </c>
      <c r="S29" s="309"/>
      <c r="T29" s="303" t="b">
        <f>IF(S11=1,P29*6.67,IF(S11=2,(R29+P29)*3.34))</f>
        <v>0</v>
      </c>
      <c r="U29" s="93">
        <f t="shared" si="13"/>
        <v>0</v>
      </c>
      <c r="V29" s="525"/>
      <c r="W29" s="245">
        <f t="shared" si="14"/>
        <v>0</v>
      </c>
      <c r="X29" s="203">
        <f t="shared" si="1"/>
        <v>1</v>
      </c>
      <c r="Y29" s="3"/>
      <c r="AA29" s="27">
        <f t="shared" si="2"/>
        <v>0</v>
      </c>
      <c r="AB29" s="27">
        <f t="shared" si="3"/>
        <v>0</v>
      </c>
      <c r="AC29" s="27">
        <f t="shared" si="4"/>
        <v>0</v>
      </c>
      <c r="AD29" s="27">
        <f t="shared" si="5"/>
        <v>0</v>
      </c>
      <c r="AE29" s="27">
        <f t="shared" si="6"/>
        <v>0</v>
      </c>
      <c r="AF29" s="27">
        <f t="shared" si="7"/>
        <v>0</v>
      </c>
      <c r="AG29" s="27">
        <f t="shared" si="8"/>
        <v>0</v>
      </c>
    </row>
    <row r="30" spans="2:35" ht="13.2" x14ac:dyDescent="0.25">
      <c r="B30" s="47">
        <f t="shared" si="9"/>
        <v>1</v>
      </c>
      <c r="C30" s="5">
        <f t="shared" si="10"/>
        <v>19</v>
      </c>
      <c r="D30" s="46"/>
      <c r="E30" s="51"/>
      <c r="F30" s="51"/>
      <c r="G30" s="51"/>
      <c r="H30" s="17"/>
      <c r="I30" s="17"/>
      <c r="J30" s="17"/>
      <c r="K30" s="17"/>
      <c r="L30" s="300">
        <f t="shared" si="11"/>
        <v>0</v>
      </c>
      <c r="M30" s="203">
        <f t="shared" si="12"/>
        <v>0</v>
      </c>
      <c r="N30" s="325"/>
      <c r="O30" s="16"/>
      <c r="P30" s="305" t="e">
        <f>O30*O11</f>
        <v>#DIV/0!</v>
      </c>
      <c r="Q30" s="16"/>
      <c r="R30" s="305" t="e">
        <f>Q30*Q11</f>
        <v>#DIV/0!</v>
      </c>
      <c r="S30" s="309"/>
      <c r="T30" s="303" t="b">
        <f>IF(S11=1,P30*6.67,IF(S11=2,(R30+P30)*3.34))</f>
        <v>0</v>
      </c>
      <c r="U30" s="93">
        <f t="shared" si="13"/>
        <v>0</v>
      </c>
      <c r="V30" s="525"/>
      <c r="W30" s="245">
        <f t="shared" si="14"/>
        <v>0</v>
      </c>
      <c r="X30" s="203">
        <f t="shared" si="1"/>
        <v>1</v>
      </c>
      <c r="Y30" s="3"/>
      <c r="AA30" s="27">
        <f t="shared" si="2"/>
        <v>0</v>
      </c>
      <c r="AB30" s="27">
        <f t="shared" si="3"/>
        <v>0</v>
      </c>
      <c r="AC30" s="27">
        <f t="shared" si="4"/>
        <v>0</v>
      </c>
      <c r="AD30" s="27">
        <f t="shared" si="5"/>
        <v>0</v>
      </c>
      <c r="AE30" s="27">
        <f t="shared" si="6"/>
        <v>0</v>
      </c>
      <c r="AF30" s="27">
        <f t="shared" si="7"/>
        <v>0</v>
      </c>
      <c r="AG30" s="27">
        <f t="shared" si="8"/>
        <v>0</v>
      </c>
    </row>
    <row r="31" spans="2:35" ht="13.2" x14ac:dyDescent="0.25">
      <c r="B31" s="47">
        <f t="shared" si="9"/>
        <v>1</v>
      </c>
      <c r="C31" s="5">
        <f t="shared" si="10"/>
        <v>20</v>
      </c>
      <c r="D31" s="46"/>
      <c r="E31" s="51"/>
      <c r="F31" s="51"/>
      <c r="G31" s="51"/>
      <c r="H31" s="17"/>
      <c r="I31" s="17"/>
      <c r="J31" s="17"/>
      <c r="K31" s="17"/>
      <c r="L31" s="300">
        <f t="shared" si="11"/>
        <v>0</v>
      </c>
      <c r="M31" s="203">
        <f t="shared" si="12"/>
        <v>0</v>
      </c>
      <c r="N31" s="325"/>
      <c r="O31" s="16"/>
      <c r="P31" s="305" t="e">
        <f>O31*O11</f>
        <v>#DIV/0!</v>
      </c>
      <c r="Q31" s="16"/>
      <c r="R31" s="305" t="e">
        <f>Q31*Q11</f>
        <v>#DIV/0!</v>
      </c>
      <c r="S31" s="309"/>
      <c r="T31" s="303" t="b">
        <f>IF(S11=1,P31*6.67,IF(S11=2,(R31+P31)*3.34))</f>
        <v>0</v>
      </c>
      <c r="U31" s="93">
        <f t="shared" si="13"/>
        <v>0</v>
      </c>
      <c r="V31" s="525"/>
      <c r="W31" s="245">
        <f t="shared" si="14"/>
        <v>0</v>
      </c>
      <c r="X31" s="203">
        <f t="shared" si="1"/>
        <v>1</v>
      </c>
      <c r="Y31" s="3"/>
      <c r="AA31" s="27">
        <f t="shared" si="2"/>
        <v>0</v>
      </c>
      <c r="AB31" s="27">
        <f t="shared" si="3"/>
        <v>0</v>
      </c>
      <c r="AC31" s="27">
        <f t="shared" si="4"/>
        <v>0</v>
      </c>
      <c r="AD31" s="27">
        <f t="shared" si="5"/>
        <v>0</v>
      </c>
      <c r="AE31" s="27">
        <f t="shared" si="6"/>
        <v>0</v>
      </c>
      <c r="AF31" s="27">
        <f t="shared" si="7"/>
        <v>0</v>
      </c>
      <c r="AG31" s="27">
        <f t="shared" si="8"/>
        <v>0</v>
      </c>
    </row>
    <row r="32" spans="2:35" ht="13.2" x14ac:dyDescent="0.25">
      <c r="B32" s="47">
        <f t="shared" si="9"/>
        <v>1</v>
      </c>
      <c r="C32" s="5">
        <f t="shared" si="10"/>
        <v>21</v>
      </c>
      <c r="D32" s="46"/>
      <c r="E32" s="51"/>
      <c r="F32" s="51"/>
      <c r="G32" s="51"/>
      <c r="H32" s="17"/>
      <c r="I32" s="17"/>
      <c r="J32" s="17"/>
      <c r="K32" s="17"/>
      <c r="L32" s="300">
        <f t="shared" si="11"/>
        <v>0</v>
      </c>
      <c r="M32" s="203">
        <f t="shared" si="12"/>
        <v>0</v>
      </c>
      <c r="N32" s="325"/>
      <c r="O32" s="16"/>
      <c r="P32" s="305" t="e">
        <f>O32*O11</f>
        <v>#DIV/0!</v>
      </c>
      <c r="Q32" s="16"/>
      <c r="R32" s="305" t="e">
        <f>Q32*Q11</f>
        <v>#DIV/0!</v>
      </c>
      <c r="S32" s="309"/>
      <c r="T32" s="303" t="b">
        <f>IF(S11=1,P32*6.67,IF(S11=2,(R32+P32)*3.34))</f>
        <v>0</v>
      </c>
      <c r="U32" s="93">
        <f t="shared" si="13"/>
        <v>0</v>
      </c>
      <c r="V32" s="525"/>
      <c r="W32" s="245">
        <f t="shared" si="14"/>
        <v>0</v>
      </c>
      <c r="X32" s="203">
        <f t="shared" si="1"/>
        <v>1</v>
      </c>
      <c r="Y32" s="3"/>
      <c r="AA32" s="27">
        <f t="shared" si="2"/>
        <v>0</v>
      </c>
      <c r="AB32" s="27">
        <f t="shared" si="3"/>
        <v>0</v>
      </c>
      <c r="AC32" s="27">
        <f t="shared" si="4"/>
        <v>0</v>
      </c>
      <c r="AD32" s="27">
        <f t="shared" si="5"/>
        <v>0</v>
      </c>
      <c r="AE32" s="27">
        <f t="shared" si="6"/>
        <v>0</v>
      </c>
      <c r="AF32" s="27">
        <f t="shared" si="7"/>
        <v>0</v>
      </c>
      <c r="AG32" s="27">
        <f t="shared" si="8"/>
        <v>0</v>
      </c>
    </row>
    <row r="33" spans="2:33" ht="13.2" x14ac:dyDescent="0.25">
      <c r="B33" s="47">
        <f t="shared" si="9"/>
        <v>1</v>
      </c>
      <c r="C33" s="5">
        <f t="shared" si="10"/>
        <v>22</v>
      </c>
      <c r="D33" s="46"/>
      <c r="E33" s="51"/>
      <c r="F33" s="51"/>
      <c r="G33" s="51"/>
      <c r="H33" s="17"/>
      <c r="I33" s="17"/>
      <c r="J33" s="17"/>
      <c r="K33" s="17"/>
      <c r="L33" s="300">
        <f t="shared" si="11"/>
        <v>0</v>
      </c>
      <c r="M33" s="203">
        <f t="shared" si="12"/>
        <v>0</v>
      </c>
      <c r="N33" s="325"/>
      <c r="O33" s="16"/>
      <c r="P33" s="305" t="e">
        <f>O33*O11</f>
        <v>#DIV/0!</v>
      </c>
      <c r="Q33" s="16"/>
      <c r="R33" s="305" t="e">
        <f>Q33*Q11</f>
        <v>#DIV/0!</v>
      </c>
      <c r="S33" s="309"/>
      <c r="T33" s="303" t="b">
        <f>IF(S11=1,P33*6.67,IF(S11=2,(R33+P33)*3.34))</f>
        <v>0</v>
      </c>
      <c r="U33" s="93">
        <f t="shared" si="13"/>
        <v>0</v>
      </c>
      <c r="V33" s="525"/>
      <c r="W33" s="245">
        <f t="shared" si="14"/>
        <v>0</v>
      </c>
      <c r="X33" s="203">
        <f t="shared" si="1"/>
        <v>1</v>
      </c>
      <c r="Y33" s="3"/>
      <c r="AA33" s="27">
        <f t="shared" si="2"/>
        <v>0</v>
      </c>
      <c r="AB33" s="27">
        <f t="shared" si="3"/>
        <v>0</v>
      </c>
      <c r="AC33" s="27">
        <f t="shared" si="4"/>
        <v>0</v>
      </c>
      <c r="AD33" s="27">
        <f t="shared" si="5"/>
        <v>0</v>
      </c>
      <c r="AE33" s="27">
        <f t="shared" si="6"/>
        <v>0</v>
      </c>
      <c r="AF33" s="27">
        <f t="shared" si="7"/>
        <v>0</v>
      </c>
      <c r="AG33" s="27">
        <f t="shared" si="8"/>
        <v>0</v>
      </c>
    </row>
    <row r="34" spans="2:33" ht="13.2" x14ac:dyDescent="0.25">
      <c r="B34" s="47">
        <f t="shared" si="9"/>
        <v>1</v>
      </c>
      <c r="C34" s="5">
        <f t="shared" si="10"/>
        <v>23</v>
      </c>
      <c r="D34" s="46"/>
      <c r="E34" s="51"/>
      <c r="F34" s="51"/>
      <c r="G34" s="51"/>
      <c r="H34" s="17"/>
      <c r="I34" s="17"/>
      <c r="J34" s="17"/>
      <c r="K34" s="17"/>
      <c r="L34" s="300">
        <f t="shared" si="11"/>
        <v>0</v>
      </c>
      <c r="M34" s="203">
        <f t="shared" si="12"/>
        <v>0</v>
      </c>
      <c r="N34" s="325"/>
      <c r="O34" s="16"/>
      <c r="P34" s="305" t="e">
        <f>O34*O11</f>
        <v>#DIV/0!</v>
      </c>
      <c r="Q34" s="16"/>
      <c r="R34" s="305" t="e">
        <f>Q34*Q11</f>
        <v>#DIV/0!</v>
      </c>
      <c r="S34" s="309"/>
      <c r="T34" s="303" t="b">
        <f>IF(S11=1,P34*6.67,IF(S11=2,(R34+P34)*3.34))</f>
        <v>0</v>
      </c>
      <c r="U34" s="93">
        <f t="shared" si="13"/>
        <v>0</v>
      </c>
      <c r="V34" s="525"/>
      <c r="W34" s="245">
        <f t="shared" si="14"/>
        <v>0</v>
      </c>
      <c r="X34" s="203">
        <f t="shared" si="1"/>
        <v>1</v>
      </c>
      <c r="Y34" s="3"/>
      <c r="AA34" s="27">
        <f t="shared" si="2"/>
        <v>0</v>
      </c>
      <c r="AB34" s="27">
        <f t="shared" si="3"/>
        <v>0</v>
      </c>
      <c r="AC34" s="27">
        <f t="shared" si="4"/>
        <v>0</v>
      </c>
      <c r="AD34" s="27">
        <f t="shared" si="5"/>
        <v>0</v>
      </c>
      <c r="AE34" s="27">
        <f t="shared" si="6"/>
        <v>0</v>
      </c>
      <c r="AF34" s="27">
        <f t="shared" si="7"/>
        <v>0</v>
      </c>
      <c r="AG34" s="27">
        <f t="shared" si="8"/>
        <v>0</v>
      </c>
    </row>
    <row r="35" spans="2:33" ht="13.2" x14ac:dyDescent="0.25">
      <c r="B35" s="47">
        <f t="shared" si="9"/>
        <v>1</v>
      </c>
      <c r="C35" s="5">
        <f t="shared" si="10"/>
        <v>24</v>
      </c>
      <c r="D35" s="46"/>
      <c r="E35" s="51"/>
      <c r="F35" s="51"/>
      <c r="G35" s="51"/>
      <c r="H35" s="17"/>
      <c r="I35" s="17"/>
      <c r="J35" s="17"/>
      <c r="K35" s="17"/>
      <c r="L35" s="300">
        <f t="shared" si="11"/>
        <v>0</v>
      </c>
      <c r="M35" s="203">
        <f t="shared" si="12"/>
        <v>0</v>
      </c>
      <c r="N35" s="325"/>
      <c r="O35" s="16"/>
      <c r="P35" s="305" t="e">
        <f>O35*O11</f>
        <v>#DIV/0!</v>
      </c>
      <c r="Q35" s="16"/>
      <c r="R35" s="305" t="e">
        <f>Q35*Q11</f>
        <v>#DIV/0!</v>
      </c>
      <c r="S35" s="309"/>
      <c r="T35" s="303" t="b">
        <f>IF(S11=1,P35*6.67,IF(S11=2,(R35+P35)*3.34))</f>
        <v>0</v>
      </c>
      <c r="U35" s="93">
        <f t="shared" si="13"/>
        <v>0</v>
      </c>
      <c r="V35" s="525"/>
      <c r="W35" s="245">
        <f t="shared" si="14"/>
        <v>0</v>
      </c>
      <c r="X35" s="203">
        <f t="shared" si="1"/>
        <v>1</v>
      </c>
      <c r="Y35" s="3"/>
      <c r="AA35" s="27">
        <f t="shared" si="2"/>
        <v>0</v>
      </c>
      <c r="AB35" s="27">
        <f t="shared" si="3"/>
        <v>0</v>
      </c>
      <c r="AC35" s="27">
        <f t="shared" si="4"/>
        <v>0</v>
      </c>
      <c r="AD35" s="27">
        <f t="shared" si="5"/>
        <v>0</v>
      </c>
      <c r="AE35" s="27">
        <f t="shared" si="6"/>
        <v>0</v>
      </c>
      <c r="AF35" s="27">
        <f t="shared" si="7"/>
        <v>0</v>
      </c>
      <c r="AG35" s="27">
        <f t="shared" si="8"/>
        <v>0</v>
      </c>
    </row>
    <row r="36" spans="2:33" ht="13.2" x14ac:dyDescent="0.25">
      <c r="B36" s="47">
        <f t="shared" si="9"/>
        <v>1</v>
      </c>
      <c r="C36" s="5">
        <f t="shared" si="10"/>
        <v>25</v>
      </c>
      <c r="D36" s="46"/>
      <c r="E36" s="51"/>
      <c r="F36" s="51"/>
      <c r="G36" s="51"/>
      <c r="H36" s="17"/>
      <c r="I36" s="17"/>
      <c r="J36" s="17"/>
      <c r="K36" s="17"/>
      <c r="L36" s="300">
        <f t="shared" si="11"/>
        <v>0</v>
      </c>
      <c r="M36" s="203">
        <f t="shared" si="12"/>
        <v>0</v>
      </c>
      <c r="N36" s="325"/>
      <c r="O36" s="16"/>
      <c r="P36" s="305" t="e">
        <f>O36*O11</f>
        <v>#DIV/0!</v>
      </c>
      <c r="Q36" s="16"/>
      <c r="R36" s="305" t="e">
        <f>Q36*Q11</f>
        <v>#DIV/0!</v>
      </c>
      <c r="S36" s="309"/>
      <c r="T36" s="303" t="b">
        <f>IF(S11=1,P36*6.67,IF(S11=2,(R36+P36)*3.34))</f>
        <v>0</v>
      </c>
      <c r="U36" s="93">
        <f t="shared" si="13"/>
        <v>0</v>
      </c>
      <c r="V36" s="525"/>
      <c r="W36" s="245">
        <f t="shared" si="14"/>
        <v>0</v>
      </c>
      <c r="X36" s="203">
        <f t="shared" si="1"/>
        <v>1</v>
      </c>
      <c r="Y36" s="3"/>
      <c r="AA36" s="27">
        <f t="shared" si="2"/>
        <v>0</v>
      </c>
      <c r="AB36" s="27">
        <f t="shared" si="3"/>
        <v>0</v>
      </c>
      <c r="AC36" s="27">
        <f t="shared" si="4"/>
        <v>0</v>
      </c>
      <c r="AD36" s="27">
        <f t="shared" si="5"/>
        <v>0</v>
      </c>
      <c r="AE36" s="27">
        <f t="shared" si="6"/>
        <v>0</v>
      </c>
      <c r="AF36" s="27">
        <f t="shared" si="7"/>
        <v>0</v>
      </c>
      <c r="AG36" s="27">
        <f t="shared" si="8"/>
        <v>0</v>
      </c>
    </row>
    <row r="37" spans="2:33" ht="13.2" x14ac:dyDescent="0.25">
      <c r="B37" s="47">
        <f t="shared" si="9"/>
        <v>1</v>
      </c>
      <c r="C37" s="5">
        <f t="shared" si="10"/>
        <v>26</v>
      </c>
      <c r="D37" s="46"/>
      <c r="E37" s="51"/>
      <c r="F37" s="51"/>
      <c r="G37" s="51"/>
      <c r="H37" s="17"/>
      <c r="I37" s="17"/>
      <c r="J37" s="17"/>
      <c r="K37" s="17"/>
      <c r="L37" s="300">
        <f t="shared" si="11"/>
        <v>0</v>
      </c>
      <c r="M37" s="203">
        <f t="shared" si="12"/>
        <v>0</v>
      </c>
      <c r="N37" s="325"/>
      <c r="O37" s="16"/>
      <c r="P37" s="305" t="e">
        <f>O37*O11</f>
        <v>#DIV/0!</v>
      </c>
      <c r="Q37" s="16"/>
      <c r="R37" s="305" t="e">
        <f>Q37*Q11</f>
        <v>#DIV/0!</v>
      </c>
      <c r="S37" s="309"/>
      <c r="T37" s="303" t="b">
        <f>IF(S11=1,P37*6.67,IF(S11=2,(R37+P37)*3.34))</f>
        <v>0</v>
      </c>
      <c r="U37" s="93">
        <f t="shared" si="13"/>
        <v>0</v>
      </c>
      <c r="V37" s="525"/>
      <c r="W37" s="245">
        <f t="shared" si="14"/>
        <v>0</v>
      </c>
      <c r="X37" s="203">
        <f t="shared" si="1"/>
        <v>1</v>
      </c>
      <c r="Y37" s="3"/>
      <c r="AA37" s="27">
        <f t="shared" si="2"/>
        <v>0</v>
      </c>
      <c r="AB37" s="27">
        <f t="shared" si="3"/>
        <v>0</v>
      </c>
      <c r="AC37" s="27">
        <f t="shared" si="4"/>
        <v>0</v>
      </c>
      <c r="AD37" s="27">
        <f t="shared" si="5"/>
        <v>0</v>
      </c>
      <c r="AE37" s="27">
        <f t="shared" si="6"/>
        <v>0</v>
      </c>
      <c r="AF37" s="27">
        <f t="shared" si="7"/>
        <v>0</v>
      </c>
      <c r="AG37" s="27">
        <f t="shared" si="8"/>
        <v>0</v>
      </c>
    </row>
    <row r="38" spans="2:33" ht="13.2" x14ac:dyDescent="0.25">
      <c r="B38" s="47">
        <f t="shared" si="9"/>
        <v>1</v>
      </c>
      <c r="C38" s="5">
        <f t="shared" si="10"/>
        <v>27</v>
      </c>
      <c r="D38" s="46"/>
      <c r="E38" s="51"/>
      <c r="F38" s="51"/>
      <c r="G38" s="51"/>
      <c r="H38" s="17"/>
      <c r="I38" s="17"/>
      <c r="J38" s="17"/>
      <c r="K38" s="17"/>
      <c r="L38" s="300">
        <f t="shared" si="11"/>
        <v>0</v>
      </c>
      <c r="M38" s="203">
        <f t="shared" si="12"/>
        <v>0</v>
      </c>
      <c r="N38" s="325"/>
      <c r="O38" s="16"/>
      <c r="P38" s="305" t="e">
        <f>O38*O11</f>
        <v>#DIV/0!</v>
      </c>
      <c r="Q38" s="16"/>
      <c r="R38" s="305" t="e">
        <f>Q38*Q11</f>
        <v>#DIV/0!</v>
      </c>
      <c r="S38" s="309"/>
      <c r="T38" s="303" t="b">
        <f>IF(S11=1,P38*6.67,IF(S11=2,(R38+P38)*3.34))</f>
        <v>0</v>
      </c>
      <c r="U38" s="93">
        <f t="shared" si="13"/>
        <v>0</v>
      </c>
      <c r="V38" s="525"/>
      <c r="W38" s="245">
        <f t="shared" si="14"/>
        <v>0</v>
      </c>
      <c r="X38" s="203">
        <f t="shared" si="1"/>
        <v>1</v>
      </c>
      <c r="Y38" s="3"/>
      <c r="AA38" s="27">
        <f t="shared" si="2"/>
        <v>0</v>
      </c>
      <c r="AB38" s="27">
        <f t="shared" si="3"/>
        <v>0</v>
      </c>
      <c r="AC38" s="27">
        <f t="shared" si="4"/>
        <v>0</v>
      </c>
      <c r="AD38" s="27">
        <f t="shared" si="5"/>
        <v>0</v>
      </c>
      <c r="AE38" s="27">
        <f t="shared" si="6"/>
        <v>0</v>
      </c>
      <c r="AF38" s="27">
        <f t="shared" si="7"/>
        <v>0</v>
      </c>
      <c r="AG38" s="27">
        <f t="shared" si="8"/>
        <v>0</v>
      </c>
    </row>
    <row r="39" spans="2:33" ht="13.2" x14ac:dyDescent="0.25">
      <c r="B39" s="47">
        <f t="shared" si="9"/>
        <v>1</v>
      </c>
      <c r="C39" s="5">
        <f t="shared" si="10"/>
        <v>28</v>
      </c>
      <c r="D39" s="46"/>
      <c r="E39" s="51"/>
      <c r="F39" s="51"/>
      <c r="G39" s="51"/>
      <c r="H39" s="17"/>
      <c r="I39" s="17"/>
      <c r="J39" s="17"/>
      <c r="K39" s="17"/>
      <c r="L39" s="300">
        <f t="shared" si="11"/>
        <v>0</v>
      </c>
      <c r="M39" s="203">
        <f t="shared" si="12"/>
        <v>0</v>
      </c>
      <c r="N39" s="325"/>
      <c r="O39" s="16"/>
      <c r="P39" s="305" t="e">
        <f>O39*O11</f>
        <v>#DIV/0!</v>
      </c>
      <c r="Q39" s="16"/>
      <c r="R39" s="305" t="e">
        <f>Q39*Q11</f>
        <v>#DIV/0!</v>
      </c>
      <c r="S39" s="309"/>
      <c r="T39" s="303" t="b">
        <f>IF(S11=1,P39*6.67,IF(S11=2,(R39+P39)*3.34))</f>
        <v>0</v>
      </c>
      <c r="U39" s="93">
        <f t="shared" si="13"/>
        <v>0</v>
      </c>
      <c r="V39" s="525"/>
      <c r="W39" s="245">
        <f t="shared" si="14"/>
        <v>0</v>
      </c>
      <c r="X39" s="203">
        <f t="shared" si="1"/>
        <v>1</v>
      </c>
      <c r="Y39" s="3"/>
      <c r="AA39" s="27">
        <f t="shared" si="2"/>
        <v>0</v>
      </c>
      <c r="AB39" s="27">
        <f t="shared" si="3"/>
        <v>0</v>
      </c>
      <c r="AC39" s="27">
        <f t="shared" si="4"/>
        <v>0</v>
      </c>
      <c r="AD39" s="27">
        <f t="shared" si="5"/>
        <v>0</v>
      </c>
      <c r="AE39" s="27">
        <f t="shared" si="6"/>
        <v>0</v>
      </c>
      <c r="AF39" s="27">
        <f t="shared" si="7"/>
        <v>0</v>
      </c>
      <c r="AG39" s="27">
        <f t="shared" si="8"/>
        <v>0</v>
      </c>
    </row>
    <row r="40" spans="2:33" ht="13.2" x14ac:dyDescent="0.25">
      <c r="B40" s="47">
        <f t="shared" si="9"/>
        <v>1</v>
      </c>
      <c r="C40" s="5">
        <f>C39+1</f>
        <v>29</v>
      </c>
      <c r="D40" s="46"/>
      <c r="E40" s="51"/>
      <c r="F40" s="51"/>
      <c r="G40" s="51"/>
      <c r="H40" s="17"/>
      <c r="I40" s="17"/>
      <c r="J40" s="17"/>
      <c r="K40" s="17"/>
      <c r="L40" s="300">
        <f t="shared" si="11"/>
        <v>0</v>
      </c>
      <c r="M40" s="203">
        <f t="shared" si="12"/>
        <v>0</v>
      </c>
      <c r="N40" s="325"/>
      <c r="O40" s="16"/>
      <c r="P40" s="305" t="e">
        <f>O40*O11</f>
        <v>#DIV/0!</v>
      </c>
      <c r="Q40" s="16"/>
      <c r="R40" s="305" t="e">
        <f>Q40*Q11</f>
        <v>#DIV/0!</v>
      </c>
      <c r="S40" s="309"/>
      <c r="T40" s="303" t="b">
        <f>IF(S11=1,P40*6.67,IF(S11=2,(R40+P40)*3.34))</f>
        <v>0</v>
      </c>
      <c r="U40" s="93">
        <f t="shared" si="13"/>
        <v>0</v>
      </c>
      <c r="V40" s="525"/>
      <c r="W40" s="245">
        <f t="shared" si="14"/>
        <v>0</v>
      </c>
      <c r="X40" s="203">
        <f t="shared" si="1"/>
        <v>1</v>
      </c>
      <c r="Y40" s="3"/>
      <c r="AA40" s="27">
        <f t="shared" si="2"/>
        <v>0</v>
      </c>
      <c r="AB40" s="27">
        <f t="shared" si="3"/>
        <v>0</v>
      </c>
      <c r="AC40" s="27">
        <f t="shared" si="4"/>
        <v>0</v>
      </c>
      <c r="AD40" s="27">
        <f t="shared" si="5"/>
        <v>0</v>
      </c>
      <c r="AE40" s="27">
        <f t="shared" si="6"/>
        <v>0</v>
      </c>
      <c r="AF40" s="27">
        <f t="shared" si="7"/>
        <v>0</v>
      </c>
      <c r="AG40" s="27">
        <f t="shared" si="8"/>
        <v>0</v>
      </c>
    </row>
    <row r="41" spans="2:33" ht="13.2" x14ac:dyDescent="0.25">
      <c r="B41" s="47">
        <f t="shared" si="9"/>
        <v>1</v>
      </c>
      <c r="C41" s="5">
        <f>C40+1</f>
        <v>30</v>
      </c>
      <c r="D41" s="46"/>
      <c r="E41" s="51"/>
      <c r="F41" s="51"/>
      <c r="G41" s="51"/>
      <c r="H41" s="17"/>
      <c r="I41" s="17"/>
      <c r="J41" s="17"/>
      <c r="K41" s="17"/>
      <c r="L41" s="300">
        <f t="shared" si="11"/>
        <v>0</v>
      </c>
      <c r="M41" s="203">
        <f t="shared" si="12"/>
        <v>0</v>
      </c>
      <c r="N41" s="325"/>
      <c r="O41" s="16"/>
      <c r="P41" s="305" t="e">
        <f>O41*O11</f>
        <v>#DIV/0!</v>
      </c>
      <c r="Q41" s="16"/>
      <c r="R41" s="305" t="e">
        <f>Q41*Q11</f>
        <v>#DIV/0!</v>
      </c>
      <c r="S41" s="309"/>
      <c r="T41" s="303" t="b">
        <f>IF(S11=1,P41*6.67,IF(S11=2,(R41+P41)*3.34))</f>
        <v>0</v>
      </c>
      <c r="U41" s="93">
        <f t="shared" si="13"/>
        <v>0</v>
      </c>
      <c r="V41" s="525"/>
      <c r="W41" s="245">
        <f t="shared" si="14"/>
        <v>0</v>
      </c>
      <c r="X41" s="203">
        <f t="shared" si="1"/>
        <v>1</v>
      </c>
      <c r="Y41" s="3"/>
      <c r="AA41" s="27">
        <f t="shared" si="2"/>
        <v>0</v>
      </c>
      <c r="AB41" s="27">
        <f t="shared" si="3"/>
        <v>0</v>
      </c>
      <c r="AC41" s="27">
        <f t="shared" si="4"/>
        <v>0</v>
      </c>
      <c r="AD41" s="27">
        <f t="shared" si="5"/>
        <v>0</v>
      </c>
      <c r="AE41" s="27">
        <f t="shared" si="6"/>
        <v>0</v>
      </c>
      <c r="AF41" s="27">
        <f t="shared" si="7"/>
        <v>0</v>
      </c>
      <c r="AG41" s="27">
        <f t="shared" si="8"/>
        <v>0</v>
      </c>
    </row>
    <row r="42" spans="2:33" ht="13.2" x14ac:dyDescent="0.25">
      <c r="B42" s="47">
        <f t="shared" si="9"/>
        <v>1</v>
      </c>
      <c r="C42" s="5">
        <f t="shared" si="10"/>
        <v>31</v>
      </c>
      <c r="D42" s="46"/>
      <c r="E42" s="51"/>
      <c r="F42" s="51"/>
      <c r="G42" s="51"/>
      <c r="H42" s="17"/>
      <c r="I42" s="17"/>
      <c r="J42" s="17"/>
      <c r="K42" s="17"/>
      <c r="L42" s="300">
        <f t="shared" si="11"/>
        <v>0</v>
      </c>
      <c r="M42" s="203">
        <f t="shared" si="12"/>
        <v>0</v>
      </c>
      <c r="N42" s="325"/>
      <c r="O42" s="16"/>
      <c r="P42" s="305" t="e">
        <f>O42*O11</f>
        <v>#DIV/0!</v>
      </c>
      <c r="Q42" s="16"/>
      <c r="R42" s="305" t="e">
        <f>Q42*Q11</f>
        <v>#DIV/0!</v>
      </c>
      <c r="S42" s="309"/>
      <c r="T42" s="303" t="b">
        <f>IF(S11=1,P42*6.67,IF(S11=2,(R42+P42)*3.34))</f>
        <v>0</v>
      </c>
      <c r="U42" s="93">
        <f t="shared" si="13"/>
        <v>0</v>
      </c>
      <c r="V42" s="525"/>
      <c r="W42" s="245">
        <f t="shared" si="14"/>
        <v>0</v>
      </c>
      <c r="X42" s="203">
        <f t="shared" si="1"/>
        <v>1</v>
      </c>
      <c r="Y42" s="3"/>
      <c r="AA42" s="27">
        <f t="shared" si="2"/>
        <v>0</v>
      </c>
      <c r="AB42" s="27">
        <f t="shared" si="3"/>
        <v>0</v>
      </c>
      <c r="AC42" s="27">
        <f t="shared" si="4"/>
        <v>0</v>
      </c>
      <c r="AD42" s="27">
        <f t="shared" si="5"/>
        <v>0</v>
      </c>
      <c r="AE42" s="27">
        <f t="shared" si="6"/>
        <v>0</v>
      </c>
      <c r="AF42" s="27">
        <f t="shared" si="7"/>
        <v>0</v>
      </c>
      <c r="AG42" s="27">
        <f t="shared" si="8"/>
        <v>0</v>
      </c>
    </row>
    <row r="43" spans="2:33" ht="13.2" x14ac:dyDescent="0.25">
      <c r="B43" s="47">
        <f t="shared" si="9"/>
        <v>1</v>
      </c>
      <c r="C43" s="5">
        <f t="shared" si="10"/>
        <v>32</v>
      </c>
      <c r="D43" s="46"/>
      <c r="E43" s="51"/>
      <c r="F43" s="51"/>
      <c r="G43" s="51"/>
      <c r="H43" s="17"/>
      <c r="I43" s="17"/>
      <c r="J43" s="17"/>
      <c r="K43" s="17"/>
      <c r="L43" s="300">
        <f t="shared" si="11"/>
        <v>0</v>
      </c>
      <c r="M43" s="203">
        <f t="shared" si="12"/>
        <v>0</v>
      </c>
      <c r="N43" s="325"/>
      <c r="O43" s="16"/>
      <c r="P43" s="305" t="e">
        <f>O43*O11</f>
        <v>#DIV/0!</v>
      </c>
      <c r="Q43" s="16"/>
      <c r="R43" s="305" t="e">
        <f>Q43*Q11</f>
        <v>#DIV/0!</v>
      </c>
      <c r="S43" s="309"/>
      <c r="T43" s="303" t="b">
        <f>IF(S11=1,P43*6.67,IF(S11=2,(R43+P43)*3.34))</f>
        <v>0</v>
      </c>
      <c r="U43" s="93">
        <f t="shared" si="13"/>
        <v>0</v>
      </c>
      <c r="V43" s="525"/>
      <c r="W43" s="245">
        <f t="shared" si="14"/>
        <v>0</v>
      </c>
      <c r="X43" s="203">
        <f t="shared" si="1"/>
        <v>1</v>
      </c>
      <c r="Y43" s="3"/>
      <c r="AA43" s="27">
        <f t="shared" si="2"/>
        <v>0</v>
      </c>
      <c r="AB43" s="27">
        <f t="shared" si="3"/>
        <v>0</v>
      </c>
      <c r="AC43" s="27">
        <f t="shared" si="4"/>
        <v>0</v>
      </c>
      <c r="AD43" s="27">
        <f t="shared" si="5"/>
        <v>0</v>
      </c>
      <c r="AE43" s="27">
        <f t="shared" si="6"/>
        <v>0</v>
      </c>
      <c r="AF43" s="27">
        <f t="shared" si="7"/>
        <v>0</v>
      </c>
      <c r="AG43" s="27">
        <f t="shared" si="8"/>
        <v>0</v>
      </c>
    </row>
    <row r="44" spans="2:33" ht="13.2" x14ac:dyDescent="0.25">
      <c r="B44" s="47">
        <f t="shared" si="9"/>
        <v>1</v>
      </c>
      <c r="C44" s="5">
        <f t="shared" si="10"/>
        <v>33</v>
      </c>
      <c r="D44" s="46"/>
      <c r="E44" s="51"/>
      <c r="F44" s="51"/>
      <c r="G44" s="51"/>
      <c r="H44" s="17"/>
      <c r="I44" s="17"/>
      <c r="J44" s="17"/>
      <c r="K44" s="17"/>
      <c r="L44" s="300">
        <f t="shared" si="11"/>
        <v>0</v>
      </c>
      <c r="M44" s="203">
        <f t="shared" si="12"/>
        <v>0</v>
      </c>
      <c r="N44" s="325"/>
      <c r="O44" s="16"/>
      <c r="P44" s="305" t="e">
        <f>O44*O11</f>
        <v>#DIV/0!</v>
      </c>
      <c r="Q44" s="16"/>
      <c r="R44" s="305" t="e">
        <f>Q44*Q11</f>
        <v>#DIV/0!</v>
      </c>
      <c r="S44" s="309"/>
      <c r="T44" s="303" t="b">
        <f>IF(S11=1,P44*6.67,IF(S11=2,(R44+P44)*3.34))</f>
        <v>0</v>
      </c>
      <c r="U44" s="93">
        <f t="shared" si="13"/>
        <v>0</v>
      </c>
      <c r="V44" s="525"/>
      <c r="W44" s="245">
        <f t="shared" si="14"/>
        <v>0</v>
      </c>
      <c r="X44" s="203">
        <f t="shared" ref="X44:X65" si="15">IF(W44&gt;79,7,IF(W44&gt;69,6,IF(W44&gt;59,5,IF(W44&gt;49,4,IF(W44&gt;39,3,IF(W44&gt;29,2,1))))))</f>
        <v>1</v>
      </c>
      <c r="Y44" s="3"/>
      <c r="AA44" s="27">
        <f t="shared" ref="AA44:AA65" si="16">IF(W44&lt;29.9,IF(W44&gt;0.1,1,0),0)</f>
        <v>0</v>
      </c>
      <c r="AB44" s="27">
        <f t="shared" ref="AB44:AB65" si="17">IF(W44&lt;39.9,IF(W44&gt;29.9,1,0),0)</f>
        <v>0</v>
      </c>
      <c r="AC44" s="27">
        <f t="shared" ref="AC44:AC65" si="18">IF(W44&lt;49.9,IF(W44&gt;39.9,1,0),0)</f>
        <v>0</v>
      </c>
      <c r="AD44" s="27">
        <f t="shared" ref="AD44:AD65" si="19">IF(W44&lt;59.9,IF(W44&gt;49.9,1,0),0)</f>
        <v>0</v>
      </c>
      <c r="AE44" s="27">
        <f t="shared" ref="AE44:AE65" si="20">IF(W44&lt;69.9,IF(W44&gt;59.9,1,0),0)</f>
        <v>0</v>
      </c>
      <c r="AF44" s="27">
        <f t="shared" ref="AF44:AF65" si="21">IF(W44&lt;79.9,IF(W44&gt;69.9,1,0),0)</f>
        <v>0</v>
      </c>
      <c r="AG44" s="27">
        <f t="shared" ref="AG44:AG65" si="22">IF(W44&lt;101,IF(W44&gt;79.9,1,0),0)</f>
        <v>0</v>
      </c>
    </row>
    <row r="45" spans="2:33" ht="13.2" x14ac:dyDescent="0.25">
      <c r="B45" s="47">
        <f t="shared" si="9"/>
        <v>1</v>
      </c>
      <c r="C45" s="5">
        <f t="shared" si="10"/>
        <v>34</v>
      </c>
      <c r="D45" s="46"/>
      <c r="E45" s="51"/>
      <c r="F45" s="51"/>
      <c r="G45" s="51"/>
      <c r="H45" s="17"/>
      <c r="I45" s="17"/>
      <c r="J45" s="17"/>
      <c r="K45" s="17"/>
      <c r="L45" s="300">
        <f t="shared" si="11"/>
        <v>0</v>
      </c>
      <c r="M45" s="203">
        <f t="shared" si="12"/>
        <v>0</v>
      </c>
      <c r="N45" s="325"/>
      <c r="O45" s="16"/>
      <c r="P45" s="305" t="e">
        <f>O45*O11</f>
        <v>#DIV/0!</v>
      </c>
      <c r="Q45" s="16"/>
      <c r="R45" s="305" t="e">
        <f>Q45*Q11</f>
        <v>#DIV/0!</v>
      </c>
      <c r="S45" s="309"/>
      <c r="T45" s="303" t="b">
        <f>IF(S11=1,P45*6.67,IF(S11=2,(R45+P45)*3.34))</f>
        <v>0</v>
      </c>
      <c r="U45" s="93">
        <f t="shared" si="13"/>
        <v>0</v>
      </c>
      <c r="V45" s="525"/>
      <c r="W45" s="245">
        <f t="shared" si="14"/>
        <v>0</v>
      </c>
      <c r="X45" s="203">
        <f t="shared" si="15"/>
        <v>1</v>
      </c>
      <c r="Y45" s="3"/>
      <c r="AA45" s="27">
        <f t="shared" si="16"/>
        <v>0</v>
      </c>
      <c r="AB45" s="27">
        <f t="shared" si="17"/>
        <v>0</v>
      </c>
      <c r="AC45" s="27">
        <f t="shared" si="18"/>
        <v>0</v>
      </c>
      <c r="AD45" s="27">
        <f t="shared" si="19"/>
        <v>0</v>
      </c>
      <c r="AE45" s="27">
        <f t="shared" si="20"/>
        <v>0</v>
      </c>
      <c r="AF45" s="27">
        <f t="shared" si="21"/>
        <v>0</v>
      </c>
      <c r="AG45" s="27">
        <f t="shared" si="22"/>
        <v>0</v>
      </c>
    </row>
    <row r="46" spans="2:33" ht="13.2" x14ac:dyDescent="0.25">
      <c r="B46" s="47">
        <f t="shared" si="9"/>
        <v>1</v>
      </c>
      <c r="C46" s="5">
        <f t="shared" si="10"/>
        <v>35</v>
      </c>
      <c r="D46" s="46"/>
      <c r="E46" s="51"/>
      <c r="F46" s="51"/>
      <c r="G46" s="51"/>
      <c r="H46" s="17"/>
      <c r="I46" s="17"/>
      <c r="J46" s="17"/>
      <c r="K46" s="17"/>
      <c r="L46" s="300">
        <f t="shared" si="11"/>
        <v>0</v>
      </c>
      <c r="M46" s="203">
        <f t="shared" si="12"/>
        <v>0</v>
      </c>
      <c r="N46" s="86"/>
      <c r="O46" s="16"/>
      <c r="P46" s="305" t="e">
        <f>O46*O11</f>
        <v>#DIV/0!</v>
      </c>
      <c r="Q46" s="16"/>
      <c r="R46" s="305" t="e">
        <f>Q46*Q11</f>
        <v>#DIV/0!</v>
      </c>
      <c r="S46" s="309"/>
      <c r="T46" s="303" t="b">
        <f>IF(S11=1,P46*6.67,IF(S11=2,(R46+P46)*3.34))</f>
        <v>0</v>
      </c>
      <c r="U46" s="93">
        <f t="shared" si="13"/>
        <v>0</v>
      </c>
      <c r="V46" s="525"/>
      <c r="W46" s="245">
        <f t="shared" si="14"/>
        <v>0</v>
      </c>
      <c r="X46" s="203">
        <f t="shared" si="15"/>
        <v>1</v>
      </c>
      <c r="Y46" s="3"/>
      <c r="AA46" s="27">
        <f t="shared" si="16"/>
        <v>0</v>
      </c>
      <c r="AB46" s="27">
        <f t="shared" si="17"/>
        <v>0</v>
      </c>
      <c r="AC46" s="27">
        <f t="shared" si="18"/>
        <v>0</v>
      </c>
      <c r="AD46" s="27">
        <f t="shared" si="19"/>
        <v>0</v>
      </c>
      <c r="AE46" s="27">
        <f t="shared" si="20"/>
        <v>0</v>
      </c>
      <c r="AF46" s="27">
        <f t="shared" si="21"/>
        <v>0</v>
      </c>
      <c r="AG46" s="27">
        <f t="shared" si="22"/>
        <v>0</v>
      </c>
    </row>
    <row r="47" spans="2:33" ht="13.2" x14ac:dyDescent="0.25">
      <c r="B47" s="47">
        <f t="shared" si="9"/>
        <v>1</v>
      </c>
      <c r="C47" s="5">
        <f t="shared" si="10"/>
        <v>36</v>
      </c>
      <c r="D47" s="46"/>
      <c r="E47" s="51"/>
      <c r="F47" s="51"/>
      <c r="G47" s="51"/>
      <c r="H47" s="17"/>
      <c r="I47" s="17"/>
      <c r="J47" s="17"/>
      <c r="K47" s="17"/>
      <c r="L47" s="300">
        <f t="shared" si="11"/>
        <v>0</v>
      </c>
      <c r="M47" s="203">
        <f t="shared" si="12"/>
        <v>0</v>
      </c>
      <c r="N47" s="86"/>
      <c r="O47" s="16"/>
      <c r="P47" s="305" t="e">
        <f>O47*O11</f>
        <v>#DIV/0!</v>
      </c>
      <c r="Q47" s="16"/>
      <c r="R47" s="305" t="e">
        <f>Q47*Q11</f>
        <v>#DIV/0!</v>
      </c>
      <c r="S47" s="309"/>
      <c r="T47" s="303" t="b">
        <f>IF(S11=1,P47*6.67,IF(S11=2,(R47+P47)*3.34))</f>
        <v>0</v>
      </c>
      <c r="U47" s="93">
        <f t="shared" si="13"/>
        <v>0</v>
      </c>
      <c r="V47" s="525"/>
      <c r="W47" s="245">
        <f t="shared" si="14"/>
        <v>0</v>
      </c>
      <c r="X47" s="203">
        <f t="shared" si="15"/>
        <v>1</v>
      </c>
      <c r="Y47" s="3"/>
      <c r="AA47" s="27">
        <f t="shared" si="16"/>
        <v>0</v>
      </c>
      <c r="AB47" s="27">
        <f t="shared" si="17"/>
        <v>0</v>
      </c>
      <c r="AC47" s="27">
        <f t="shared" si="18"/>
        <v>0</v>
      </c>
      <c r="AD47" s="27">
        <f t="shared" si="19"/>
        <v>0</v>
      </c>
      <c r="AE47" s="27">
        <f t="shared" si="20"/>
        <v>0</v>
      </c>
      <c r="AF47" s="27">
        <f t="shared" si="21"/>
        <v>0</v>
      </c>
      <c r="AG47" s="27">
        <f t="shared" si="22"/>
        <v>0</v>
      </c>
    </row>
    <row r="48" spans="2:33" ht="13.2" x14ac:dyDescent="0.25">
      <c r="B48" s="47">
        <f t="shared" si="9"/>
        <v>1</v>
      </c>
      <c r="C48" s="5">
        <f t="shared" si="10"/>
        <v>37</v>
      </c>
      <c r="D48" s="46"/>
      <c r="E48" s="51"/>
      <c r="F48" s="51"/>
      <c r="G48" s="51"/>
      <c r="H48" s="17"/>
      <c r="I48" s="17"/>
      <c r="J48" s="17"/>
      <c r="K48" s="17"/>
      <c r="L48" s="300">
        <f t="shared" si="11"/>
        <v>0</v>
      </c>
      <c r="M48" s="203">
        <f t="shared" si="12"/>
        <v>0</v>
      </c>
      <c r="N48" s="86"/>
      <c r="O48" s="16"/>
      <c r="P48" s="305" t="e">
        <f>O48*O11</f>
        <v>#DIV/0!</v>
      </c>
      <c r="Q48" s="16"/>
      <c r="R48" s="305" t="e">
        <f>Q48*Q11</f>
        <v>#DIV/0!</v>
      </c>
      <c r="S48" s="309"/>
      <c r="T48" s="303" t="b">
        <f>IF(S11=1,P48*6.67,IF(S11=2,(R48+P48)*3.34))</f>
        <v>0</v>
      </c>
      <c r="U48" s="93">
        <f t="shared" si="13"/>
        <v>0</v>
      </c>
      <c r="V48" s="525"/>
      <c r="W48" s="245">
        <f t="shared" si="14"/>
        <v>0</v>
      </c>
      <c r="X48" s="203">
        <f t="shared" si="15"/>
        <v>1</v>
      </c>
      <c r="Y48" s="3"/>
      <c r="AA48" s="27">
        <f t="shared" si="16"/>
        <v>0</v>
      </c>
      <c r="AB48" s="27">
        <f t="shared" si="17"/>
        <v>0</v>
      </c>
      <c r="AC48" s="27">
        <f t="shared" si="18"/>
        <v>0</v>
      </c>
      <c r="AD48" s="27">
        <f t="shared" si="19"/>
        <v>0</v>
      </c>
      <c r="AE48" s="27">
        <f t="shared" si="20"/>
        <v>0</v>
      </c>
      <c r="AF48" s="27">
        <f t="shared" si="21"/>
        <v>0</v>
      </c>
      <c r="AG48" s="27">
        <f t="shared" si="22"/>
        <v>0</v>
      </c>
    </row>
    <row r="49" spans="2:33" ht="13.2" x14ac:dyDescent="0.25">
      <c r="B49" s="47">
        <f t="shared" si="9"/>
        <v>1</v>
      </c>
      <c r="C49" s="5">
        <f t="shared" si="10"/>
        <v>38</v>
      </c>
      <c r="D49" s="46"/>
      <c r="E49" s="51"/>
      <c r="F49" s="51"/>
      <c r="G49" s="51"/>
      <c r="H49" s="17"/>
      <c r="I49" s="17"/>
      <c r="J49" s="17"/>
      <c r="K49" s="17"/>
      <c r="L49" s="300">
        <f t="shared" si="11"/>
        <v>0</v>
      </c>
      <c r="M49" s="203">
        <f t="shared" si="12"/>
        <v>0</v>
      </c>
      <c r="N49" s="86"/>
      <c r="O49" s="16"/>
      <c r="P49" s="305" t="e">
        <f>O49*O11</f>
        <v>#DIV/0!</v>
      </c>
      <c r="Q49" s="16"/>
      <c r="R49" s="305" t="e">
        <f>Q49*Q11</f>
        <v>#DIV/0!</v>
      </c>
      <c r="S49" s="309"/>
      <c r="T49" s="303" t="b">
        <f>IF(S11=1,P49*6.67,IF(S11=2,(R49+P49)*3.34))</f>
        <v>0</v>
      </c>
      <c r="U49" s="93">
        <f t="shared" si="13"/>
        <v>0</v>
      </c>
      <c r="V49" s="525"/>
      <c r="W49" s="245">
        <f t="shared" si="14"/>
        <v>0</v>
      </c>
      <c r="X49" s="203">
        <f t="shared" si="15"/>
        <v>1</v>
      </c>
      <c r="Y49" s="3"/>
      <c r="AA49" s="27">
        <f t="shared" si="16"/>
        <v>0</v>
      </c>
      <c r="AB49" s="27">
        <f t="shared" si="17"/>
        <v>0</v>
      </c>
      <c r="AC49" s="27">
        <f t="shared" si="18"/>
        <v>0</v>
      </c>
      <c r="AD49" s="27">
        <f t="shared" si="19"/>
        <v>0</v>
      </c>
      <c r="AE49" s="27">
        <f t="shared" si="20"/>
        <v>0</v>
      </c>
      <c r="AF49" s="27">
        <f t="shared" si="21"/>
        <v>0</v>
      </c>
      <c r="AG49" s="27">
        <f t="shared" si="22"/>
        <v>0</v>
      </c>
    </row>
    <row r="50" spans="2:33" ht="13.2" x14ac:dyDescent="0.25">
      <c r="B50" s="47">
        <f t="shared" si="9"/>
        <v>1</v>
      </c>
      <c r="C50" s="5">
        <f t="shared" si="10"/>
        <v>39</v>
      </c>
      <c r="D50" s="46"/>
      <c r="E50" s="51"/>
      <c r="F50" s="51"/>
      <c r="G50" s="51"/>
      <c r="H50" s="17"/>
      <c r="I50" s="17"/>
      <c r="J50" s="17"/>
      <c r="K50" s="17"/>
      <c r="L50" s="300">
        <f t="shared" si="11"/>
        <v>0</v>
      </c>
      <c r="M50" s="203">
        <f t="shared" si="12"/>
        <v>0</v>
      </c>
      <c r="N50" s="86"/>
      <c r="O50" s="16"/>
      <c r="P50" s="305" t="e">
        <f>O50*O11</f>
        <v>#DIV/0!</v>
      </c>
      <c r="Q50" s="16"/>
      <c r="R50" s="305" t="e">
        <f>Q50*Q11</f>
        <v>#DIV/0!</v>
      </c>
      <c r="S50" s="309"/>
      <c r="T50" s="303" t="b">
        <f>IF(S11=1,P50*6.67,IF(S11=2,(R50+P50)*3.34))</f>
        <v>0</v>
      </c>
      <c r="U50" s="93">
        <f t="shared" si="13"/>
        <v>0</v>
      </c>
      <c r="V50" s="525"/>
      <c r="W50" s="245">
        <f t="shared" si="14"/>
        <v>0</v>
      </c>
      <c r="X50" s="203">
        <f t="shared" si="15"/>
        <v>1</v>
      </c>
      <c r="Y50" s="3"/>
      <c r="AA50" s="27">
        <f t="shared" si="16"/>
        <v>0</v>
      </c>
      <c r="AB50" s="27">
        <f t="shared" si="17"/>
        <v>0</v>
      </c>
      <c r="AC50" s="27">
        <f t="shared" si="18"/>
        <v>0</v>
      </c>
      <c r="AD50" s="27">
        <f t="shared" si="19"/>
        <v>0</v>
      </c>
      <c r="AE50" s="27">
        <f t="shared" si="20"/>
        <v>0</v>
      </c>
      <c r="AF50" s="27">
        <f t="shared" si="21"/>
        <v>0</v>
      </c>
      <c r="AG50" s="27">
        <f t="shared" si="22"/>
        <v>0</v>
      </c>
    </row>
    <row r="51" spans="2:33" ht="13.2" x14ac:dyDescent="0.25">
      <c r="B51" s="47">
        <f t="shared" si="9"/>
        <v>1</v>
      </c>
      <c r="C51" s="5">
        <f t="shared" si="10"/>
        <v>40</v>
      </c>
      <c r="D51" s="46"/>
      <c r="E51" s="51"/>
      <c r="F51" s="51"/>
      <c r="G51" s="51"/>
      <c r="H51" s="17"/>
      <c r="I51" s="17"/>
      <c r="J51" s="17"/>
      <c r="K51" s="17"/>
      <c r="L51" s="300">
        <f t="shared" si="11"/>
        <v>0</v>
      </c>
      <c r="M51" s="203">
        <f t="shared" si="12"/>
        <v>0</v>
      </c>
      <c r="N51" s="86"/>
      <c r="O51" s="16"/>
      <c r="P51" s="305" t="e">
        <f>O51*O11</f>
        <v>#DIV/0!</v>
      </c>
      <c r="Q51" s="16"/>
      <c r="R51" s="305" t="e">
        <f>Q51*Q11</f>
        <v>#DIV/0!</v>
      </c>
      <c r="S51" s="309"/>
      <c r="T51" s="303" t="b">
        <f>IF(S11=1,P51*6.67,IF(S11=2,(R51+P51)*3.34))</f>
        <v>0</v>
      </c>
      <c r="U51" s="93">
        <f t="shared" si="13"/>
        <v>0</v>
      </c>
      <c r="V51" s="525"/>
      <c r="W51" s="245">
        <f t="shared" si="14"/>
        <v>0</v>
      </c>
      <c r="X51" s="203">
        <f t="shared" si="15"/>
        <v>1</v>
      </c>
      <c r="Y51" s="3"/>
      <c r="AA51" s="27">
        <f t="shared" si="16"/>
        <v>0</v>
      </c>
      <c r="AB51" s="27">
        <f t="shared" si="17"/>
        <v>0</v>
      </c>
      <c r="AC51" s="27">
        <f t="shared" si="18"/>
        <v>0</v>
      </c>
      <c r="AD51" s="27">
        <f t="shared" si="19"/>
        <v>0</v>
      </c>
      <c r="AE51" s="27">
        <f t="shared" si="20"/>
        <v>0</v>
      </c>
      <c r="AF51" s="27">
        <f t="shared" si="21"/>
        <v>0</v>
      </c>
      <c r="AG51" s="27">
        <f t="shared" si="22"/>
        <v>0</v>
      </c>
    </row>
    <row r="52" spans="2:33" ht="13.2" x14ac:dyDescent="0.25">
      <c r="B52" s="47">
        <f t="shared" si="9"/>
        <v>1</v>
      </c>
      <c r="C52" s="5">
        <f t="shared" si="10"/>
        <v>41</v>
      </c>
      <c r="D52" s="46"/>
      <c r="E52" s="51"/>
      <c r="F52" s="51"/>
      <c r="G52" s="51"/>
      <c r="H52" s="17"/>
      <c r="I52" s="17"/>
      <c r="J52" s="17"/>
      <c r="K52" s="17"/>
      <c r="L52" s="300">
        <f t="shared" si="11"/>
        <v>0</v>
      </c>
      <c r="M52" s="203">
        <f t="shared" si="12"/>
        <v>0</v>
      </c>
      <c r="N52" s="86"/>
      <c r="O52" s="16"/>
      <c r="P52" s="305" t="e">
        <f>O52*O11</f>
        <v>#DIV/0!</v>
      </c>
      <c r="Q52" s="16"/>
      <c r="R52" s="305" t="e">
        <f>Q52*Q11</f>
        <v>#DIV/0!</v>
      </c>
      <c r="S52" s="309"/>
      <c r="T52" s="303" t="b">
        <f>IF(S11=1,P52*6.67,IF(S11=2,(R52+P52)*3.34))</f>
        <v>0</v>
      </c>
      <c r="U52" s="93">
        <f t="shared" si="13"/>
        <v>0</v>
      </c>
      <c r="V52" s="525"/>
      <c r="W52" s="245">
        <f t="shared" si="14"/>
        <v>0</v>
      </c>
      <c r="X52" s="203">
        <f t="shared" si="15"/>
        <v>1</v>
      </c>
      <c r="Y52" s="3"/>
      <c r="AA52" s="27">
        <f t="shared" si="16"/>
        <v>0</v>
      </c>
      <c r="AB52" s="27">
        <f t="shared" si="17"/>
        <v>0</v>
      </c>
      <c r="AC52" s="27">
        <f t="shared" si="18"/>
        <v>0</v>
      </c>
      <c r="AD52" s="27">
        <f t="shared" si="19"/>
        <v>0</v>
      </c>
      <c r="AE52" s="27">
        <f t="shared" si="20"/>
        <v>0</v>
      </c>
      <c r="AF52" s="27">
        <f t="shared" si="21"/>
        <v>0</v>
      </c>
      <c r="AG52" s="27">
        <f t="shared" si="22"/>
        <v>0</v>
      </c>
    </row>
    <row r="53" spans="2:33" ht="13.2" x14ac:dyDescent="0.25">
      <c r="B53" s="47">
        <f t="shared" si="9"/>
        <v>1</v>
      </c>
      <c r="C53" s="5">
        <f t="shared" si="10"/>
        <v>42</v>
      </c>
      <c r="D53" s="46"/>
      <c r="E53" s="51"/>
      <c r="F53" s="51"/>
      <c r="G53" s="51"/>
      <c r="H53" s="17"/>
      <c r="I53" s="17"/>
      <c r="J53" s="17"/>
      <c r="K53" s="17"/>
      <c r="L53" s="300">
        <f t="shared" si="11"/>
        <v>0</v>
      </c>
      <c r="M53" s="203">
        <f t="shared" si="12"/>
        <v>0</v>
      </c>
      <c r="N53" s="86"/>
      <c r="O53" s="16"/>
      <c r="P53" s="305" t="e">
        <f>O53*O11</f>
        <v>#DIV/0!</v>
      </c>
      <c r="Q53" s="16"/>
      <c r="R53" s="305" t="e">
        <f>Q53*Q11</f>
        <v>#DIV/0!</v>
      </c>
      <c r="S53" s="309"/>
      <c r="T53" s="303" t="b">
        <f>IF(S11=1,P53*6.67,IF(S11=2,(R53+P53)*3.34))</f>
        <v>0</v>
      </c>
      <c r="U53" s="93">
        <f t="shared" si="13"/>
        <v>0</v>
      </c>
      <c r="V53" s="525"/>
      <c r="W53" s="245">
        <f t="shared" si="14"/>
        <v>0</v>
      </c>
      <c r="X53" s="203">
        <f t="shared" si="15"/>
        <v>1</v>
      </c>
      <c r="Y53" s="3"/>
      <c r="AA53" s="27">
        <f t="shared" si="16"/>
        <v>0</v>
      </c>
      <c r="AB53" s="27">
        <f t="shared" si="17"/>
        <v>0</v>
      </c>
      <c r="AC53" s="27">
        <f t="shared" si="18"/>
        <v>0</v>
      </c>
      <c r="AD53" s="27">
        <f t="shared" si="19"/>
        <v>0</v>
      </c>
      <c r="AE53" s="27">
        <f t="shared" si="20"/>
        <v>0</v>
      </c>
      <c r="AF53" s="27">
        <f t="shared" si="21"/>
        <v>0</v>
      </c>
      <c r="AG53" s="27">
        <f t="shared" si="22"/>
        <v>0</v>
      </c>
    </row>
    <row r="54" spans="2:33" ht="13.2" x14ac:dyDescent="0.25">
      <c r="B54" s="47">
        <f t="shared" si="9"/>
        <v>1</v>
      </c>
      <c r="C54" s="5">
        <f t="shared" si="10"/>
        <v>43</v>
      </c>
      <c r="D54" s="46"/>
      <c r="E54" s="51"/>
      <c r="F54" s="51"/>
      <c r="G54" s="51"/>
      <c r="H54" s="17"/>
      <c r="I54" s="17"/>
      <c r="J54" s="17"/>
      <c r="K54" s="17"/>
      <c r="L54" s="300">
        <f t="shared" si="11"/>
        <v>0</v>
      </c>
      <c r="M54" s="203">
        <f t="shared" si="12"/>
        <v>0</v>
      </c>
      <c r="N54" s="86"/>
      <c r="O54" s="16"/>
      <c r="P54" s="305" t="e">
        <f>O54*O11</f>
        <v>#DIV/0!</v>
      </c>
      <c r="Q54" s="16"/>
      <c r="R54" s="305" t="e">
        <f>Q54*Q11</f>
        <v>#DIV/0!</v>
      </c>
      <c r="S54" s="309"/>
      <c r="T54" s="303" t="b">
        <f>IF(S11=1,P54*6.67,IF(S11=2,(R54+P54)*3.34))</f>
        <v>0</v>
      </c>
      <c r="U54" s="93">
        <f t="shared" si="13"/>
        <v>0</v>
      </c>
      <c r="V54" s="525"/>
      <c r="W54" s="245">
        <f t="shared" si="14"/>
        <v>0</v>
      </c>
      <c r="X54" s="203">
        <f t="shared" si="15"/>
        <v>1</v>
      </c>
      <c r="Y54" s="3"/>
      <c r="AA54" s="27">
        <f t="shared" si="16"/>
        <v>0</v>
      </c>
      <c r="AB54" s="27">
        <f t="shared" si="17"/>
        <v>0</v>
      </c>
      <c r="AC54" s="27">
        <f t="shared" si="18"/>
        <v>0</v>
      </c>
      <c r="AD54" s="27">
        <f t="shared" si="19"/>
        <v>0</v>
      </c>
      <c r="AE54" s="27">
        <f t="shared" si="20"/>
        <v>0</v>
      </c>
      <c r="AF54" s="27">
        <f t="shared" si="21"/>
        <v>0</v>
      </c>
      <c r="AG54" s="27">
        <f t="shared" si="22"/>
        <v>0</v>
      </c>
    </row>
    <row r="55" spans="2:33" ht="13.2" x14ac:dyDescent="0.25">
      <c r="B55" s="47">
        <f t="shared" si="9"/>
        <v>1</v>
      </c>
      <c r="C55" s="5">
        <f t="shared" si="10"/>
        <v>44</v>
      </c>
      <c r="D55" s="46"/>
      <c r="E55" s="51"/>
      <c r="F55" s="51"/>
      <c r="G55" s="51"/>
      <c r="H55" s="17"/>
      <c r="I55" s="17"/>
      <c r="J55" s="17"/>
      <c r="K55" s="17"/>
      <c r="L55" s="300">
        <f t="shared" si="11"/>
        <v>0</v>
      </c>
      <c r="M55" s="203">
        <f t="shared" si="12"/>
        <v>0</v>
      </c>
      <c r="N55" s="86"/>
      <c r="O55" s="16"/>
      <c r="P55" s="305" t="e">
        <f>O55*O11</f>
        <v>#DIV/0!</v>
      </c>
      <c r="Q55" s="16"/>
      <c r="R55" s="305" t="e">
        <f>Q55*Q11</f>
        <v>#DIV/0!</v>
      </c>
      <c r="S55" s="309"/>
      <c r="T55" s="303" t="b">
        <f>IF(S11=1,P55*6.67,IF(S11=2,(R55+P55)*3.34))</f>
        <v>0</v>
      </c>
      <c r="U55" s="93">
        <f t="shared" si="13"/>
        <v>0</v>
      </c>
      <c r="V55" s="525"/>
      <c r="W55" s="245">
        <f t="shared" si="14"/>
        <v>0</v>
      </c>
      <c r="X55" s="203">
        <f t="shared" si="15"/>
        <v>1</v>
      </c>
      <c r="Y55" s="3"/>
      <c r="AA55" s="27">
        <f t="shared" si="16"/>
        <v>0</v>
      </c>
      <c r="AB55" s="27">
        <f t="shared" si="17"/>
        <v>0</v>
      </c>
      <c r="AC55" s="27">
        <f t="shared" si="18"/>
        <v>0</v>
      </c>
      <c r="AD55" s="27">
        <f t="shared" si="19"/>
        <v>0</v>
      </c>
      <c r="AE55" s="27">
        <f t="shared" si="20"/>
        <v>0</v>
      </c>
      <c r="AF55" s="27">
        <f t="shared" si="21"/>
        <v>0</v>
      </c>
      <c r="AG55" s="27">
        <f t="shared" si="22"/>
        <v>0</v>
      </c>
    </row>
    <row r="56" spans="2:33" ht="13.2" x14ac:dyDescent="0.25">
      <c r="B56" s="47">
        <f t="shared" si="9"/>
        <v>1</v>
      </c>
      <c r="C56" s="5">
        <f t="shared" si="10"/>
        <v>45</v>
      </c>
      <c r="D56" s="46"/>
      <c r="E56" s="51"/>
      <c r="F56" s="51"/>
      <c r="G56" s="51"/>
      <c r="H56" s="17"/>
      <c r="I56" s="17"/>
      <c r="J56" s="17"/>
      <c r="K56" s="17"/>
      <c r="L56" s="300">
        <f t="shared" si="11"/>
        <v>0</v>
      </c>
      <c r="M56" s="203">
        <f t="shared" si="12"/>
        <v>0</v>
      </c>
      <c r="N56" s="86"/>
      <c r="O56" s="16"/>
      <c r="P56" s="305" t="e">
        <f>O56*O11</f>
        <v>#DIV/0!</v>
      </c>
      <c r="Q56" s="16"/>
      <c r="R56" s="305" t="e">
        <f>Q56*Q11</f>
        <v>#DIV/0!</v>
      </c>
      <c r="S56" s="309"/>
      <c r="T56" s="303" t="b">
        <f>IF(S11=1,P56*6.67,IF(S11=2,(R56+P56)*3.34))</f>
        <v>0</v>
      </c>
      <c r="U56" s="93">
        <f t="shared" si="13"/>
        <v>0</v>
      </c>
      <c r="V56" s="525"/>
      <c r="W56" s="245">
        <f t="shared" si="14"/>
        <v>0</v>
      </c>
      <c r="X56" s="203">
        <f t="shared" si="15"/>
        <v>1</v>
      </c>
      <c r="Y56" s="3"/>
      <c r="AA56" s="27">
        <f t="shared" si="16"/>
        <v>0</v>
      </c>
      <c r="AB56" s="27">
        <f t="shared" si="17"/>
        <v>0</v>
      </c>
      <c r="AC56" s="27">
        <f t="shared" si="18"/>
        <v>0</v>
      </c>
      <c r="AD56" s="27">
        <f t="shared" si="19"/>
        <v>0</v>
      </c>
      <c r="AE56" s="27">
        <f t="shared" si="20"/>
        <v>0</v>
      </c>
      <c r="AF56" s="27">
        <f t="shared" si="21"/>
        <v>0</v>
      </c>
      <c r="AG56" s="27">
        <f t="shared" si="22"/>
        <v>0</v>
      </c>
    </row>
    <row r="57" spans="2:33" ht="13.2" x14ac:dyDescent="0.25">
      <c r="B57" s="47">
        <f t="shared" si="9"/>
        <v>1</v>
      </c>
      <c r="C57" s="5">
        <f t="shared" si="10"/>
        <v>46</v>
      </c>
      <c r="D57" s="46"/>
      <c r="E57" s="51"/>
      <c r="F57" s="51"/>
      <c r="G57" s="51"/>
      <c r="H57" s="17"/>
      <c r="I57" s="17"/>
      <c r="J57" s="17"/>
      <c r="K57" s="17"/>
      <c r="L57" s="300">
        <f t="shared" si="11"/>
        <v>0</v>
      </c>
      <c r="M57" s="203">
        <f t="shared" si="12"/>
        <v>0</v>
      </c>
      <c r="N57" s="86"/>
      <c r="O57" s="16"/>
      <c r="P57" s="305" t="e">
        <f>O57*O11</f>
        <v>#DIV/0!</v>
      </c>
      <c r="Q57" s="16"/>
      <c r="R57" s="305" t="e">
        <f>Q57*Q11</f>
        <v>#DIV/0!</v>
      </c>
      <c r="S57" s="309"/>
      <c r="T57" s="303" t="b">
        <f>IF(S11=1,P57*6.67,IF(S11=2,(R57+P57)*3.34))</f>
        <v>0</v>
      </c>
      <c r="U57" s="93">
        <f t="shared" si="13"/>
        <v>0</v>
      </c>
      <c r="V57" s="525"/>
      <c r="W57" s="245">
        <f t="shared" si="14"/>
        <v>0</v>
      </c>
      <c r="X57" s="203">
        <f t="shared" si="15"/>
        <v>1</v>
      </c>
      <c r="Y57" s="3"/>
      <c r="AA57" s="27">
        <f t="shared" si="16"/>
        <v>0</v>
      </c>
      <c r="AB57" s="27">
        <f t="shared" si="17"/>
        <v>0</v>
      </c>
      <c r="AC57" s="27">
        <f t="shared" si="18"/>
        <v>0</v>
      </c>
      <c r="AD57" s="27">
        <f t="shared" si="19"/>
        <v>0</v>
      </c>
      <c r="AE57" s="27">
        <f t="shared" si="20"/>
        <v>0</v>
      </c>
      <c r="AF57" s="27">
        <f t="shared" si="21"/>
        <v>0</v>
      </c>
      <c r="AG57" s="27">
        <f t="shared" si="22"/>
        <v>0</v>
      </c>
    </row>
    <row r="58" spans="2:33" ht="13.2" x14ac:dyDescent="0.25">
      <c r="B58" s="47">
        <f t="shared" si="9"/>
        <v>1</v>
      </c>
      <c r="C58" s="5">
        <f t="shared" si="10"/>
        <v>47</v>
      </c>
      <c r="D58" s="46"/>
      <c r="E58" s="51"/>
      <c r="F58" s="51"/>
      <c r="G58" s="51"/>
      <c r="H58" s="17"/>
      <c r="I58" s="17"/>
      <c r="J58" s="17"/>
      <c r="K58" s="17"/>
      <c r="L58" s="300">
        <f t="shared" si="11"/>
        <v>0</v>
      </c>
      <c r="M58" s="203">
        <f t="shared" si="12"/>
        <v>0</v>
      </c>
      <c r="N58" s="86"/>
      <c r="O58" s="16"/>
      <c r="P58" s="305" t="e">
        <f>O58*O11</f>
        <v>#DIV/0!</v>
      </c>
      <c r="Q58" s="16"/>
      <c r="R58" s="305" t="e">
        <f>Q58*Q11</f>
        <v>#DIV/0!</v>
      </c>
      <c r="S58" s="309"/>
      <c r="T58" s="303" t="b">
        <f>IF(S11=1,P58*6.67,IF(S11=2,(R58+P58)*3.34))</f>
        <v>0</v>
      </c>
      <c r="U58" s="93">
        <f t="shared" si="13"/>
        <v>0</v>
      </c>
      <c r="V58" s="525"/>
      <c r="W58" s="245">
        <f t="shared" si="14"/>
        <v>0</v>
      </c>
      <c r="X58" s="203">
        <f t="shared" si="15"/>
        <v>1</v>
      </c>
      <c r="Y58" s="3"/>
      <c r="AA58" s="27">
        <f t="shared" si="16"/>
        <v>0</v>
      </c>
      <c r="AB58" s="27">
        <f t="shared" si="17"/>
        <v>0</v>
      </c>
      <c r="AC58" s="27">
        <f t="shared" si="18"/>
        <v>0</v>
      </c>
      <c r="AD58" s="27">
        <f t="shared" si="19"/>
        <v>0</v>
      </c>
      <c r="AE58" s="27">
        <f t="shared" si="20"/>
        <v>0</v>
      </c>
      <c r="AF58" s="27">
        <f t="shared" si="21"/>
        <v>0</v>
      </c>
      <c r="AG58" s="27">
        <f t="shared" si="22"/>
        <v>0</v>
      </c>
    </row>
    <row r="59" spans="2:33" ht="13.2" x14ac:dyDescent="0.25">
      <c r="B59" s="47">
        <f t="shared" si="9"/>
        <v>1</v>
      </c>
      <c r="C59" s="5">
        <f t="shared" si="10"/>
        <v>48</v>
      </c>
      <c r="D59" s="46"/>
      <c r="E59" s="51"/>
      <c r="F59" s="51"/>
      <c r="G59" s="51"/>
      <c r="H59" s="17"/>
      <c r="I59" s="17"/>
      <c r="J59" s="17"/>
      <c r="K59" s="17"/>
      <c r="L59" s="300">
        <f t="shared" si="11"/>
        <v>0</v>
      </c>
      <c r="M59" s="203">
        <f t="shared" si="12"/>
        <v>0</v>
      </c>
      <c r="N59" s="86"/>
      <c r="O59" s="16"/>
      <c r="P59" s="305" t="e">
        <f>O59*O11</f>
        <v>#DIV/0!</v>
      </c>
      <c r="Q59" s="16"/>
      <c r="R59" s="305" t="e">
        <f>Q59*Q11</f>
        <v>#DIV/0!</v>
      </c>
      <c r="S59" s="309"/>
      <c r="T59" s="303" t="b">
        <f>IF(S11=1,P59*6.67,IF(S11=2,(R59+P59)*3.34))</f>
        <v>0</v>
      </c>
      <c r="U59" s="93">
        <f t="shared" si="13"/>
        <v>0</v>
      </c>
      <c r="V59" s="525"/>
      <c r="W59" s="245">
        <f t="shared" si="14"/>
        <v>0</v>
      </c>
      <c r="X59" s="203">
        <f t="shared" si="15"/>
        <v>1</v>
      </c>
      <c r="Y59" s="3"/>
      <c r="AA59" s="27">
        <f t="shared" si="16"/>
        <v>0</v>
      </c>
      <c r="AB59" s="27">
        <f t="shared" si="17"/>
        <v>0</v>
      </c>
      <c r="AC59" s="27">
        <f t="shared" si="18"/>
        <v>0</v>
      </c>
      <c r="AD59" s="27">
        <f t="shared" si="19"/>
        <v>0</v>
      </c>
      <c r="AE59" s="27">
        <f t="shared" si="20"/>
        <v>0</v>
      </c>
      <c r="AF59" s="27">
        <f t="shared" si="21"/>
        <v>0</v>
      </c>
      <c r="AG59" s="27">
        <f t="shared" si="22"/>
        <v>0</v>
      </c>
    </row>
    <row r="60" spans="2:33" ht="13.2" x14ac:dyDescent="0.25">
      <c r="B60" s="47">
        <f t="shared" si="9"/>
        <v>1</v>
      </c>
      <c r="C60" s="5">
        <f t="shared" si="10"/>
        <v>49</v>
      </c>
      <c r="D60" s="46"/>
      <c r="E60" s="51"/>
      <c r="F60" s="51"/>
      <c r="G60" s="51"/>
      <c r="H60" s="17"/>
      <c r="I60" s="17"/>
      <c r="J60" s="17"/>
      <c r="K60" s="17"/>
      <c r="L60" s="300">
        <f t="shared" si="11"/>
        <v>0</v>
      </c>
      <c r="M60" s="203">
        <f t="shared" si="12"/>
        <v>0</v>
      </c>
      <c r="N60" s="86"/>
      <c r="O60" s="16"/>
      <c r="P60" s="305" t="e">
        <f>O60*O11</f>
        <v>#DIV/0!</v>
      </c>
      <c r="Q60" s="16"/>
      <c r="R60" s="305" t="e">
        <f>Q60*Q11</f>
        <v>#DIV/0!</v>
      </c>
      <c r="S60" s="309"/>
      <c r="T60" s="303" t="b">
        <f>IF(S11=1,P60*6.67,IF(S11=2,(R60+P60)*3.34))</f>
        <v>0</v>
      </c>
      <c r="U60" s="93">
        <f t="shared" si="13"/>
        <v>0</v>
      </c>
      <c r="V60" s="525"/>
      <c r="W60" s="245">
        <f t="shared" si="14"/>
        <v>0</v>
      </c>
      <c r="X60" s="203">
        <f t="shared" si="15"/>
        <v>1</v>
      </c>
      <c r="Y60" s="3"/>
      <c r="AA60" s="27">
        <f t="shared" si="16"/>
        <v>0</v>
      </c>
      <c r="AB60" s="27">
        <f t="shared" si="17"/>
        <v>0</v>
      </c>
      <c r="AC60" s="27">
        <f t="shared" si="18"/>
        <v>0</v>
      </c>
      <c r="AD60" s="27">
        <f t="shared" si="19"/>
        <v>0</v>
      </c>
      <c r="AE60" s="27">
        <f t="shared" si="20"/>
        <v>0</v>
      </c>
      <c r="AF60" s="27">
        <f t="shared" si="21"/>
        <v>0</v>
      </c>
      <c r="AG60" s="27">
        <f t="shared" si="22"/>
        <v>0</v>
      </c>
    </row>
    <row r="61" spans="2:33" ht="13.2" x14ac:dyDescent="0.25">
      <c r="B61" s="47">
        <f t="shared" si="9"/>
        <v>1</v>
      </c>
      <c r="C61" s="5">
        <f t="shared" si="10"/>
        <v>50</v>
      </c>
      <c r="D61" s="46"/>
      <c r="E61" s="51"/>
      <c r="F61" s="51"/>
      <c r="G61" s="51"/>
      <c r="H61" s="17"/>
      <c r="I61" s="17"/>
      <c r="J61" s="17"/>
      <c r="K61" s="17"/>
      <c r="L61" s="300">
        <f t="shared" si="11"/>
        <v>0</v>
      </c>
      <c r="M61" s="203">
        <f t="shared" si="12"/>
        <v>0</v>
      </c>
      <c r="N61" s="86"/>
      <c r="O61" s="16"/>
      <c r="P61" s="305" t="e">
        <f>O61*O11</f>
        <v>#DIV/0!</v>
      </c>
      <c r="Q61" s="16"/>
      <c r="R61" s="305" t="e">
        <f>Q61*Q11</f>
        <v>#DIV/0!</v>
      </c>
      <c r="S61" s="309"/>
      <c r="T61" s="303" t="b">
        <f>IF(S11=1,P61*6.67,IF(S11=2,(R61+P61)*3.34))</f>
        <v>0</v>
      </c>
      <c r="U61" s="93">
        <f t="shared" si="13"/>
        <v>0</v>
      </c>
      <c r="V61" s="525"/>
      <c r="W61" s="245">
        <f t="shared" si="14"/>
        <v>0</v>
      </c>
      <c r="X61" s="203">
        <f t="shared" si="15"/>
        <v>1</v>
      </c>
      <c r="Y61" s="3"/>
      <c r="AA61" s="27">
        <f t="shared" si="16"/>
        <v>0</v>
      </c>
      <c r="AB61" s="27">
        <f t="shared" si="17"/>
        <v>0</v>
      </c>
      <c r="AC61" s="27">
        <f t="shared" si="18"/>
        <v>0</v>
      </c>
      <c r="AD61" s="27">
        <f t="shared" si="19"/>
        <v>0</v>
      </c>
      <c r="AE61" s="27">
        <f t="shared" si="20"/>
        <v>0</v>
      </c>
      <c r="AF61" s="27">
        <f t="shared" si="21"/>
        <v>0</v>
      </c>
      <c r="AG61" s="27">
        <f t="shared" si="22"/>
        <v>0</v>
      </c>
    </row>
    <row r="62" spans="2:33" ht="13.2" x14ac:dyDescent="0.25">
      <c r="B62" s="47">
        <f t="shared" si="9"/>
        <v>1</v>
      </c>
      <c r="C62" s="5">
        <f t="shared" si="10"/>
        <v>51</v>
      </c>
      <c r="D62" s="46"/>
      <c r="E62" s="51"/>
      <c r="F62" s="51"/>
      <c r="G62" s="51"/>
      <c r="H62" s="17"/>
      <c r="I62" s="17"/>
      <c r="J62" s="17"/>
      <c r="K62" s="17"/>
      <c r="L62" s="300">
        <f t="shared" si="11"/>
        <v>0</v>
      </c>
      <c r="M62" s="203">
        <f t="shared" si="12"/>
        <v>0</v>
      </c>
      <c r="N62" s="86"/>
      <c r="O62" s="16"/>
      <c r="P62" s="305" t="e">
        <f>O62*O11</f>
        <v>#DIV/0!</v>
      </c>
      <c r="Q62" s="16"/>
      <c r="R62" s="305" t="e">
        <f>Q62*Q11</f>
        <v>#DIV/0!</v>
      </c>
      <c r="S62" s="309"/>
      <c r="T62" s="303" t="b">
        <f>IF(S11=1,P62*6.67,IF(S11=2,(R62+P62)*3.34))</f>
        <v>0</v>
      </c>
      <c r="U62" s="93">
        <f t="shared" si="13"/>
        <v>0</v>
      </c>
      <c r="V62" s="525"/>
      <c r="W62" s="245">
        <f t="shared" si="14"/>
        <v>0</v>
      </c>
      <c r="X62" s="203">
        <f t="shared" si="15"/>
        <v>1</v>
      </c>
      <c r="Y62" s="3"/>
      <c r="AA62" s="27">
        <f t="shared" si="16"/>
        <v>0</v>
      </c>
      <c r="AB62" s="27">
        <f t="shared" si="17"/>
        <v>0</v>
      </c>
      <c r="AC62" s="27">
        <f t="shared" si="18"/>
        <v>0</v>
      </c>
      <c r="AD62" s="27">
        <f t="shared" si="19"/>
        <v>0</v>
      </c>
      <c r="AE62" s="27">
        <f t="shared" si="20"/>
        <v>0</v>
      </c>
      <c r="AF62" s="27">
        <f t="shared" si="21"/>
        <v>0</v>
      </c>
      <c r="AG62" s="27">
        <f t="shared" si="22"/>
        <v>0</v>
      </c>
    </row>
    <row r="63" spans="2:33" ht="13.2" x14ac:dyDescent="0.25">
      <c r="B63" s="47">
        <f t="shared" si="9"/>
        <v>1</v>
      </c>
      <c r="C63" s="5">
        <f t="shared" si="10"/>
        <v>52</v>
      </c>
      <c r="D63" s="46"/>
      <c r="E63" s="51"/>
      <c r="F63" s="51"/>
      <c r="G63" s="51"/>
      <c r="H63" s="17"/>
      <c r="I63" s="17"/>
      <c r="J63" s="17"/>
      <c r="K63" s="17"/>
      <c r="L63" s="300">
        <f t="shared" si="11"/>
        <v>0</v>
      </c>
      <c r="M63" s="203">
        <f t="shared" si="12"/>
        <v>0</v>
      </c>
      <c r="N63" s="86"/>
      <c r="O63" s="16"/>
      <c r="P63" s="305" t="e">
        <f>O63*O11</f>
        <v>#DIV/0!</v>
      </c>
      <c r="Q63" s="16"/>
      <c r="R63" s="305" t="e">
        <f>Q63*Q11</f>
        <v>#DIV/0!</v>
      </c>
      <c r="S63" s="309"/>
      <c r="T63" s="303" t="b">
        <f>IF(S11=1,P63*6.67,IF(S11=2,(R63+P63)*3.34))</f>
        <v>0</v>
      </c>
      <c r="U63" s="93">
        <f t="shared" si="13"/>
        <v>0</v>
      </c>
      <c r="V63" s="525"/>
      <c r="W63" s="245">
        <f t="shared" si="14"/>
        <v>0</v>
      </c>
      <c r="X63" s="203">
        <f t="shared" si="15"/>
        <v>1</v>
      </c>
      <c r="Y63" s="3"/>
      <c r="AA63" s="27">
        <f t="shared" si="16"/>
        <v>0</v>
      </c>
      <c r="AB63" s="27">
        <f t="shared" si="17"/>
        <v>0</v>
      </c>
      <c r="AC63" s="27">
        <f t="shared" si="18"/>
        <v>0</v>
      </c>
      <c r="AD63" s="27">
        <f t="shared" si="19"/>
        <v>0</v>
      </c>
      <c r="AE63" s="27">
        <f t="shared" si="20"/>
        <v>0</v>
      </c>
      <c r="AF63" s="27">
        <f t="shared" si="21"/>
        <v>0</v>
      </c>
      <c r="AG63" s="27">
        <f t="shared" si="22"/>
        <v>0</v>
      </c>
    </row>
    <row r="64" spans="2:33" ht="13.2" x14ac:dyDescent="0.25">
      <c r="B64" s="47">
        <f t="shared" si="9"/>
        <v>1</v>
      </c>
      <c r="C64" s="5">
        <f t="shared" si="10"/>
        <v>53</v>
      </c>
      <c r="D64" s="46"/>
      <c r="E64" s="51"/>
      <c r="F64" s="51"/>
      <c r="G64" s="51"/>
      <c r="H64" s="17"/>
      <c r="I64" s="17"/>
      <c r="J64" s="17"/>
      <c r="K64" s="17"/>
      <c r="L64" s="300">
        <f t="shared" si="11"/>
        <v>0</v>
      </c>
      <c r="M64" s="203">
        <f t="shared" si="12"/>
        <v>0</v>
      </c>
      <c r="N64" s="86"/>
      <c r="O64" s="16"/>
      <c r="P64" s="305" t="e">
        <f>O64*O11</f>
        <v>#DIV/0!</v>
      </c>
      <c r="Q64" s="16"/>
      <c r="R64" s="305" t="e">
        <f>Q64*Q11</f>
        <v>#DIV/0!</v>
      </c>
      <c r="S64" s="309"/>
      <c r="T64" s="303" t="b">
        <f>IF(S11=1,P64*6.67,IF(S11=2,(R64+P64)*3.34))</f>
        <v>0</v>
      </c>
      <c r="U64" s="93">
        <f t="shared" si="13"/>
        <v>0</v>
      </c>
      <c r="V64" s="525"/>
      <c r="W64" s="245">
        <f t="shared" si="14"/>
        <v>0</v>
      </c>
      <c r="X64" s="203">
        <f t="shared" si="15"/>
        <v>1</v>
      </c>
      <c r="Y64" s="3"/>
      <c r="AA64" s="27">
        <f t="shared" si="16"/>
        <v>0</v>
      </c>
      <c r="AB64" s="27">
        <f t="shared" si="17"/>
        <v>0</v>
      </c>
      <c r="AC64" s="27">
        <f t="shared" si="18"/>
        <v>0</v>
      </c>
      <c r="AD64" s="27">
        <f t="shared" si="19"/>
        <v>0</v>
      </c>
      <c r="AE64" s="27">
        <f t="shared" si="20"/>
        <v>0</v>
      </c>
      <c r="AF64" s="27">
        <f t="shared" si="21"/>
        <v>0</v>
      </c>
      <c r="AG64" s="27">
        <f t="shared" si="22"/>
        <v>0</v>
      </c>
    </row>
    <row r="65" spans="2:33" ht="13.2" x14ac:dyDescent="0.25">
      <c r="B65" s="47">
        <f t="shared" si="9"/>
        <v>1</v>
      </c>
      <c r="C65" s="5">
        <f t="shared" si="10"/>
        <v>54</v>
      </c>
      <c r="D65" s="46"/>
      <c r="E65" s="51"/>
      <c r="F65" s="51"/>
      <c r="G65" s="51"/>
      <c r="H65" s="17"/>
      <c r="I65" s="17"/>
      <c r="J65" s="17"/>
      <c r="K65" s="17"/>
      <c r="L65" s="300">
        <f t="shared" si="11"/>
        <v>0</v>
      </c>
      <c r="M65" s="203">
        <f t="shared" si="12"/>
        <v>0</v>
      </c>
      <c r="N65" s="86"/>
      <c r="O65" s="16"/>
      <c r="P65" s="305" t="e">
        <f>O65*O11</f>
        <v>#DIV/0!</v>
      </c>
      <c r="Q65" s="16"/>
      <c r="R65" s="305" t="e">
        <f>Q65*Q11</f>
        <v>#DIV/0!</v>
      </c>
      <c r="S65" s="309"/>
      <c r="T65" s="303" t="b">
        <f>IF(S11=1,P65*6.67,IF(S11=2,(R65+P65)*3.34))</f>
        <v>0</v>
      </c>
      <c r="U65" s="93">
        <f t="shared" si="13"/>
        <v>0</v>
      </c>
      <c r="V65" s="525"/>
      <c r="W65" s="245">
        <f t="shared" si="14"/>
        <v>0</v>
      </c>
      <c r="X65" s="203">
        <f t="shared" si="15"/>
        <v>1</v>
      </c>
      <c r="Y65" s="3"/>
      <c r="AA65" s="27">
        <f t="shared" si="16"/>
        <v>0</v>
      </c>
      <c r="AB65" s="27">
        <f t="shared" si="17"/>
        <v>0</v>
      </c>
      <c r="AC65" s="27">
        <f t="shared" si="18"/>
        <v>0</v>
      </c>
      <c r="AD65" s="27">
        <f t="shared" si="19"/>
        <v>0</v>
      </c>
      <c r="AE65" s="27">
        <f t="shared" si="20"/>
        <v>0</v>
      </c>
      <c r="AF65" s="27">
        <f t="shared" si="21"/>
        <v>0</v>
      </c>
      <c r="AG65" s="27">
        <f t="shared" si="22"/>
        <v>0</v>
      </c>
    </row>
    <row r="66" spans="2:33" ht="13.2" x14ac:dyDescent="0.25">
      <c r="B66" s="47">
        <f t="shared" si="9"/>
        <v>1</v>
      </c>
      <c r="C66" s="5">
        <f t="shared" si="10"/>
        <v>55</v>
      </c>
      <c r="D66" s="46"/>
      <c r="E66" s="51"/>
      <c r="F66" s="51"/>
      <c r="G66" s="51"/>
      <c r="H66" s="17"/>
      <c r="I66" s="17"/>
      <c r="J66" s="17"/>
      <c r="K66" s="17"/>
      <c r="L66" s="300">
        <f t="shared" si="11"/>
        <v>0</v>
      </c>
      <c r="M66" s="203">
        <f t="shared" si="12"/>
        <v>0</v>
      </c>
      <c r="N66" s="86"/>
      <c r="O66" s="16"/>
      <c r="P66" s="305" t="e">
        <f>O66*O11</f>
        <v>#DIV/0!</v>
      </c>
      <c r="Q66" s="16"/>
      <c r="R66" s="305" t="e">
        <f>Q66*Q11</f>
        <v>#DIV/0!</v>
      </c>
      <c r="S66" s="309"/>
      <c r="T66" s="303" t="b">
        <f>IF(S11=1,P66*6.67,IF(S11=2,(R66+P66)*3.34))</f>
        <v>0</v>
      </c>
      <c r="U66" s="93">
        <f t="shared" si="13"/>
        <v>0</v>
      </c>
      <c r="V66" s="525"/>
      <c r="W66" s="245">
        <f t="shared" si="14"/>
        <v>0</v>
      </c>
      <c r="X66" s="203">
        <f t="shared" ref="X66:X129" si="23">IF(W66&gt;79,7,IF(W66&gt;69,6,IF(W66&gt;59,5,IF(W66&gt;49,4,IF(W66&gt;39,3,IF(W66&gt;29,2,1))))))</f>
        <v>1</v>
      </c>
      <c r="Y66" s="3"/>
      <c r="AA66" s="27">
        <f t="shared" ref="AA66:AA129" si="24">IF(W66&lt;29.9,IF(W66&gt;0.1,1,0),0)</f>
        <v>0</v>
      </c>
      <c r="AB66" s="27">
        <f t="shared" ref="AB66:AB129" si="25">IF(W66&lt;39.9,IF(W66&gt;29.9,1,0),0)</f>
        <v>0</v>
      </c>
      <c r="AC66" s="27">
        <f t="shared" ref="AC66:AC129" si="26">IF(W66&lt;49.9,IF(W66&gt;39.9,1,0),0)</f>
        <v>0</v>
      </c>
      <c r="AD66" s="27">
        <f t="shared" ref="AD66:AD129" si="27">IF(W66&lt;59.9,IF(W66&gt;49.9,1,0),0)</f>
        <v>0</v>
      </c>
      <c r="AE66" s="27">
        <f t="shared" ref="AE66:AE129" si="28">IF(W66&lt;69.9,IF(W66&gt;59.9,1,0),0)</f>
        <v>0</v>
      </c>
      <c r="AF66" s="27">
        <f t="shared" ref="AF66:AF129" si="29">IF(W66&lt;79.9,IF(W66&gt;69.9,1,0),0)</f>
        <v>0</v>
      </c>
      <c r="AG66" s="27">
        <f t="shared" ref="AG66:AG129" si="30">IF(W66&lt;101,IF(W66&gt;79.9,1,0),0)</f>
        <v>0</v>
      </c>
    </row>
    <row r="67" spans="2:33" ht="13.2" x14ac:dyDescent="0.25">
      <c r="B67" s="47">
        <f t="shared" si="9"/>
        <v>1</v>
      </c>
      <c r="C67" s="5">
        <f t="shared" si="10"/>
        <v>56</v>
      </c>
      <c r="D67" s="46"/>
      <c r="E67" s="51"/>
      <c r="F67" s="51"/>
      <c r="G67" s="51"/>
      <c r="H67" s="17"/>
      <c r="I67" s="17"/>
      <c r="J67" s="17"/>
      <c r="K67" s="17"/>
      <c r="L67" s="300">
        <f t="shared" si="11"/>
        <v>0</v>
      </c>
      <c r="M67" s="203">
        <f t="shared" si="12"/>
        <v>0</v>
      </c>
      <c r="N67" s="86"/>
      <c r="O67" s="16"/>
      <c r="P67" s="305" t="e">
        <f>O67*O11</f>
        <v>#DIV/0!</v>
      </c>
      <c r="Q67" s="16"/>
      <c r="R67" s="305" t="e">
        <f>Q67*Q11</f>
        <v>#DIV/0!</v>
      </c>
      <c r="S67" s="309"/>
      <c r="T67" s="303" t="b">
        <f>IF(S11=1,P67*6.67,IF(S11=2,(R67+P67)*3.34))</f>
        <v>0</v>
      </c>
      <c r="U67" s="93">
        <f t="shared" si="13"/>
        <v>0</v>
      </c>
      <c r="V67" s="525"/>
      <c r="W67" s="245">
        <f t="shared" si="14"/>
        <v>0</v>
      </c>
      <c r="X67" s="203">
        <f t="shared" si="23"/>
        <v>1</v>
      </c>
      <c r="Y67" s="3"/>
      <c r="AA67" s="27">
        <f t="shared" si="24"/>
        <v>0</v>
      </c>
      <c r="AB67" s="27">
        <f t="shared" si="25"/>
        <v>0</v>
      </c>
      <c r="AC67" s="27">
        <f t="shared" si="26"/>
        <v>0</v>
      </c>
      <c r="AD67" s="27">
        <f t="shared" si="27"/>
        <v>0</v>
      </c>
      <c r="AE67" s="27">
        <f t="shared" si="28"/>
        <v>0</v>
      </c>
      <c r="AF67" s="27">
        <f t="shared" si="29"/>
        <v>0</v>
      </c>
      <c r="AG67" s="27">
        <f t="shared" si="30"/>
        <v>0</v>
      </c>
    </row>
    <row r="68" spans="2:33" ht="13.2" x14ac:dyDescent="0.25">
      <c r="B68" s="47">
        <f t="shared" si="9"/>
        <v>1</v>
      </c>
      <c r="C68" s="5">
        <f t="shared" si="10"/>
        <v>57</v>
      </c>
      <c r="D68" s="46"/>
      <c r="E68" s="51"/>
      <c r="F68" s="51"/>
      <c r="G68" s="51"/>
      <c r="H68" s="17"/>
      <c r="I68" s="17"/>
      <c r="J68" s="17"/>
      <c r="K68" s="17"/>
      <c r="L68" s="300">
        <f t="shared" si="11"/>
        <v>0</v>
      </c>
      <c r="M68" s="203">
        <f t="shared" si="12"/>
        <v>0</v>
      </c>
      <c r="N68" s="86"/>
      <c r="O68" s="16"/>
      <c r="P68" s="305" t="e">
        <f>O68*O11</f>
        <v>#DIV/0!</v>
      </c>
      <c r="Q68" s="16"/>
      <c r="R68" s="305" t="e">
        <f>Q68*Q11</f>
        <v>#DIV/0!</v>
      </c>
      <c r="S68" s="309"/>
      <c r="T68" s="303" t="b">
        <f>IF(S11=1,P68*6.67,IF(S11=2,(R68+P68)*3.34))</f>
        <v>0</v>
      </c>
      <c r="U68" s="93">
        <f t="shared" si="13"/>
        <v>0</v>
      </c>
      <c r="V68" s="525"/>
      <c r="W68" s="245">
        <f t="shared" si="14"/>
        <v>0</v>
      </c>
      <c r="X68" s="203">
        <f t="shared" si="23"/>
        <v>1</v>
      </c>
      <c r="Y68" s="3"/>
      <c r="AA68" s="27">
        <f t="shared" si="24"/>
        <v>0</v>
      </c>
      <c r="AB68" s="27">
        <f t="shared" si="25"/>
        <v>0</v>
      </c>
      <c r="AC68" s="27">
        <f t="shared" si="26"/>
        <v>0</v>
      </c>
      <c r="AD68" s="27">
        <f t="shared" si="27"/>
        <v>0</v>
      </c>
      <c r="AE68" s="27">
        <f t="shared" si="28"/>
        <v>0</v>
      </c>
      <c r="AF68" s="27">
        <f t="shared" si="29"/>
        <v>0</v>
      </c>
      <c r="AG68" s="27">
        <f t="shared" si="30"/>
        <v>0</v>
      </c>
    </row>
    <row r="69" spans="2:33" ht="13.2" x14ac:dyDescent="0.25">
      <c r="B69" s="47">
        <f t="shared" si="9"/>
        <v>1</v>
      </c>
      <c r="C69" s="5">
        <f t="shared" si="10"/>
        <v>58</v>
      </c>
      <c r="D69" s="46"/>
      <c r="E69" s="51"/>
      <c r="F69" s="51"/>
      <c r="G69" s="51"/>
      <c r="H69" s="17"/>
      <c r="I69" s="17"/>
      <c r="J69" s="17"/>
      <c r="K69" s="17"/>
      <c r="L69" s="300">
        <f t="shared" si="11"/>
        <v>0</v>
      </c>
      <c r="M69" s="203">
        <f t="shared" si="12"/>
        <v>0</v>
      </c>
      <c r="N69" s="86"/>
      <c r="O69" s="16"/>
      <c r="P69" s="305" t="e">
        <f>O69*O11</f>
        <v>#DIV/0!</v>
      </c>
      <c r="Q69" s="16"/>
      <c r="R69" s="305" t="e">
        <f>Q69*Q11</f>
        <v>#DIV/0!</v>
      </c>
      <c r="S69" s="309"/>
      <c r="T69" s="303" t="b">
        <f>IF(S11=1,P69*6.67,IF(S11=2,(R69+P69)*3.34))</f>
        <v>0</v>
      </c>
      <c r="U69" s="93">
        <f t="shared" si="13"/>
        <v>0</v>
      </c>
      <c r="V69" s="525"/>
      <c r="W69" s="245">
        <f t="shared" si="14"/>
        <v>0</v>
      </c>
      <c r="X69" s="203">
        <f t="shared" si="23"/>
        <v>1</v>
      </c>
      <c r="Y69" s="3"/>
      <c r="AA69" s="27">
        <f t="shared" si="24"/>
        <v>0</v>
      </c>
      <c r="AB69" s="27">
        <f t="shared" si="25"/>
        <v>0</v>
      </c>
      <c r="AC69" s="27">
        <f t="shared" si="26"/>
        <v>0</v>
      </c>
      <c r="AD69" s="27">
        <f t="shared" si="27"/>
        <v>0</v>
      </c>
      <c r="AE69" s="27">
        <f t="shared" si="28"/>
        <v>0</v>
      </c>
      <c r="AF69" s="27">
        <f t="shared" si="29"/>
        <v>0</v>
      </c>
      <c r="AG69" s="27">
        <f t="shared" si="30"/>
        <v>0</v>
      </c>
    </row>
    <row r="70" spans="2:33" ht="13.2" x14ac:dyDescent="0.25">
      <c r="B70" s="47">
        <f t="shared" si="9"/>
        <v>1</v>
      </c>
      <c r="C70" s="5">
        <f t="shared" si="10"/>
        <v>59</v>
      </c>
      <c r="D70" s="46"/>
      <c r="E70" s="51"/>
      <c r="F70" s="51"/>
      <c r="G70" s="51"/>
      <c r="H70" s="17"/>
      <c r="I70" s="17"/>
      <c r="J70" s="17"/>
      <c r="K70" s="17"/>
      <c r="L70" s="300">
        <f t="shared" si="11"/>
        <v>0</v>
      </c>
      <c r="M70" s="203">
        <f t="shared" si="12"/>
        <v>0</v>
      </c>
      <c r="N70" s="86"/>
      <c r="O70" s="16"/>
      <c r="P70" s="305" t="e">
        <f>O70*O11</f>
        <v>#DIV/0!</v>
      </c>
      <c r="Q70" s="16"/>
      <c r="R70" s="305" t="e">
        <f>Q70*Q11</f>
        <v>#DIV/0!</v>
      </c>
      <c r="S70" s="309"/>
      <c r="T70" s="303" t="b">
        <f>IF(S11=1,P70*6.67,IF(S11=2,(R70+P70)*3.34))</f>
        <v>0</v>
      </c>
      <c r="U70" s="93">
        <f t="shared" si="13"/>
        <v>0</v>
      </c>
      <c r="V70" s="525"/>
      <c r="W70" s="245">
        <f t="shared" si="14"/>
        <v>0</v>
      </c>
      <c r="X70" s="203">
        <f t="shared" si="23"/>
        <v>1</v>
      </c>
      <c r="Y70" s="3"/>
      <c r="AA70" s="27">
        <f t="shared" si="24"/>
        <v>0</v>
      </c>
      <c r="AB70" s="27">
        <f t="shared" si="25"/>
        <v>0</v>
      </c>
      <c r="AC70" s="27">
        <f t="shared" si="26"/>
        <v>0</v>
      </c>
      <c r="AD70" s="27">
        <f t="shared" si="27"/>
        <v>0</v>
      </c>
      <c r="AE70" s="27">
        <f t="shared" si="28"/>
        <v>0</v>
      </c>
      <c r="AF70" s="27">
        <f t="shared" si="29"/>
        <v>0</v>
      </c>
      <c r="AG70" s="27">
        <f t="shared" si="30"/>
        <v>0</v>
      </c>
    </row>
    <row r="71" spans="2:33" ht="13.2" x14ac:dyDescent="0.25">
      <c r="B71" s="47">
        <f t="shared" si="9"/>
        <v>1</v>
      </c>
      <c r="C71" s="5">
        <f t="shared" si="10"/>
        <v>60</v>
      </c>
      <c r="D71" s="46"/>
      <c r="E71" s="51"/>
      <c r="F71" s="51"/>
      <c r="G71" s="51"/>
      <c r="H71" s="17"/>
      <c r="I71" s="17"/>
      <c r="J71" s="17"/>
      <c r="K71" s="17"/>
      <c r="L71" s="300">
        <f t="shared" si="11"/>
        <v>0</v>
      </c>
      <c r="M71" s="203">
        <f t="shared" si="12"/>
        <v>0</v>
      </c>
      <c r="N71" s="86"/>
      <c r="O71" s="16"/>
      <c r="P71" s="305" t="e">
        <f>O71*O11</f>
        <v>#DIV/0!</v>
      </c>
      <c r="Q71" s="16"/>
      <c r="R71" s="305" t="e">
        <f>Q71*Q11</f>
        <v>#DIV/0!</v>
      </c>
      <c r="S71" s="309"/>
      <c r="T71" s="303" t="b">
        <f>IF(S11=1,P71*6.67,IF(S11=2,(R71+P71)*3.34))</f>
        <v>0</v>
      </c>
      <c r="U71" s="93">
        <f t="shared" si="13"/>
        <v>0</v>
      </c>
      <c r="V71" s="525"/>
      <c r="W71" s="245">
        <f t="shared" si="14"/>
        <v>0</v>
      </c>
      <c r="X71" s="203">
        <f t="shared" si="23"/>
        <v>1</v>
      </c>
      <c r="Y71" s="3"/>
      <c r="AA71" s="27">
        <f t="shared" si="24"/>
        <v>0</v>
      </c>
      <c r="AB71" s="27">
        <f t="shared" si="25"/>
        <v>0</v>
      </c>
      <c r="AC71" s="27">
        <f t="shared" si="26"/>
        <v>0</v>
      </c>
      <c r="AD71" s="27">
        <f t="shared" si="27"/>
        <v>0</v>
      </c>
      <c r="AE71" s="27">
        <f t="shared" si="28"/>
        <v>0</v>
      </c>
      <c r="AF71" s="27">
        <f t="shared" si="29"/>
        <v>0</v>
      </c>
      <c r="AG71" s="27">
        <f t="shared" si="30"/>
        <v>0</v>
      </c>
    </row>
    <row r="72" spans="2:33" ht="13.2" x14ac:dyDescent="0.25">
      <c r="B72" s="47">
        <f t="shared" si="9"/>
        <v>1</v>
      </c>
      <c r="C72" s="5">
        <f t="shared" si="10"/>
        <v>61</v>
      </c>
      <c r="D72" s="46"/>
      <c r="E72" s="51"/>
      <c r="F72" s="51"/>
      <c r="G72" s="51"/>
      <c r="H72" s="17"/>
      <c r="I72" s="17"/>
      <c r="J72" s="17"/>
      <c r="K72" s="17"/>
      <c r="L72" s="300">
        <f t="shared" si="11"/>
        <v>0</v>
      </c>
      <c r="M72" s="203">
        <f t="shared" si="12"/>
        <v>0</v>
      </c>
      <c r="N72" s="86"/>
      <c r="O72" s="16"/>
      <c r="P72" s="305" t="e">
        <f>O72*O11</f>
        <v>#DIV/0!</v>
      </c>
      <c r="Q72" s="16"/>
      <c r="R72" s="305" t="e">
        <f>Q72*Q11</f>
        <v>#DIV/0!</v>
      </c>
      <c r="S72" s="309"/>
      <c r="T72" s="303" t="b">
        <f>IF(S11=1,P72*6.67,IF(S11=2,(R72+P72)*3.34))</f>
        <v>0</v>
      </c>
      <c r="U72" s="93">
        <f t="shared" si="13"/>
        <v>0</v>
      </c>
      <c r="V72" s="525"/>
      <c r="W72" s="245">
        <f t="shared" si="14"/>
        <v>0</v>
      </c>
      <c r="X72" s="203">
        <f t="shared" si="23"/>
        <v>1</v>
      </c>
      <c r="Y72" s="3"/>
      <c r="AA72" s="27">
        <f t="shared" si="24"/>
        <v>0</v>
      </c>
      <c r="AB72" s="27">
        <f t="shared" si="25"/>
        <v>0</v>
      </c>
      <c r="AC72" s="27">
        <f t="shared" si="26"/>
        <v>0</v>
      </c>
      <c r="AD72" s="27">
        <f t="shared" si="27"/>
        <v>0</v>
      </c>
      <c r="AE72" s="27">
        <f t="shared" si="28"/>
        <v>0</v>
      </c>
      <c r="AF72" s="27">
        <f t="shared" si="29"/>
        <v>0</v>
      </c>
      <c r="AG72" s="27">
        <f t="shared" si="30"/>
        <v>0</v>
      </c>
    </row>
    <row r="73" spans="2:33" ht="13.2" x14ac:dyDescent="0.25">
      <c r="B73" s="47">
        <f t="shared" si="9"/>
        <v>1</v>
      </c>
      <c r="C73" s="5">
        <f t="shared" si="10"/>
        <v>62</v>
      </c>
      <c r="D73" s="46"/>
      <c r="E73" s="51"/>
      <c r="F73" s="51"/>
      <c r="G73" s="51"/>
      <c r="H73" s="17"/>
      <c r="I73" s="17"/>
      <c r="J73" s="17"/>
      <c r="K73" s="17"/>
      <c r="L73" s="300">
        <f t="shared" si="11"/>
        <v>0</v>
      </c>
      <c r="M73" s="203">
        <f t="shared" si="12"/>
        <v>0</v>
      </c>
      <c r="N73" s="86"/>
      <c r="O73" s="16"/>
      <c r="P73" s="305" t="e">
        <f>O73*O11</f>
        <v>#DIV/0!</v>
      </c>
      <c r="Q73" s="16"/>
      <c r="R73" s="305" t="e">
        <f>Q73*Q11</f>
        <v>#DIV/0!</v>
      </c>
      <c r="S73" s="309"/>
      <c r="T73" s="303" t="b">
        <f>IF(S11=1,P73*6.67,IF(S11=2,(R73+P73)*3.34))</f>
        <v>0</v>
      </c>
      <c r="U73" s="93">
        <f t="shared" si="13"/>
        <v>0</v>
      </c>
      <c r="V73" s="525"/>
      <c r="W73" s="245">
        <f t="shared" si="14"/>
        <v>0</v>
      </c>
      <c r="X73" s="203">
        <f t="shared" si="23"/>
        <v>1</v>
      </c>
      <c r="Y73" s="3"/>
      <c r="AA73" s="27">
        <f t="shared" si="24"/>
        <v>0</v>
      </c>
      <c r="AB73" s="27">
        <f t="shared" si="25"/>
        <v>0</v>
      </c>
      <c r="AC73" s="27">
        <f t="shared" si="26"/>
        <v>0</v>
      </c>
      <c r="AD73" s="27">
        <f t="shared" si="27"/>
        <v>0</v>
      </c>
      <c r="AE73" s="27">
        <f t="shared" si="28"/>
        <v>0</v>
      </c>
      <c r="AF73" s="27">
        <f t="shared" si="29"/>
        <v>0</v>
      </c>
      <c r="AG73" s="27">
        <f t="shared" si="30"/>
        <v>0</v>
      </c>
    </row>
    <row r="74" spans="2:33" ht="13.2" x14ac:dyDescent="0.25">
      <c r="B74" s="47">
        <f t="shared" si="9"/>
        <v>1</v>
      </c>
      <c r="C74" s="5">
        <f t="shared" si="10"/>
        <v>63</v>
      </c>
      <c r="D74" s="46"/>
      <c r="E74" s="51"/>
      <c r="F74" s="51"/>
      <c r="G74" s="51"/>
      <c r="H74" s="17"/>
      <c r="I74" s="17"/>
      <c r="J74" s="17"/>
      <c r="K74" s="17"/>
      <c r="L74" s="300">
        <f t="shared" si="11"/>
        <v>0</v>
      </c>
      <c r="M74" s="203">
        <f t="shared" si="12"/>
        <v>0</v>
      </c>
      <c r="N74" s="86"/>
      <c r="O74" s="16"/>
      <c r="P74" s="305" t="e">
        <f>O74*O11</f>
        <v>#DIV/0!</v>
      </c>
      <c r="Q74" s="16"/>
      <c r="R74" s="305" t="e">
        <f>Q74*Q11</f>
        <v>#DIV/0!</v>
      </c>
      <c r="S74" s="309"/>
      <c r="T74" s="303" t="b">
        <f>IF(S11=1,P74*6.67,IF(S11=2,(R74+P74)*3.34))</f>
        <v>0</v>
      </c>
      <c r="U74" s="93">
        <f t="shared" si="13"/>
        <v>0</v>
      </c>
      <c r="V74" s="525"/>
      <c r="W74" s="245">
        <f t="shared" si="14"/>
        <v>0</v>
      </c>
      <c r="X74" s="203">
        <f t="shared" si="23"/>
        <v>1</v>
      </c>
      <c r="Y74" s="3"/>
      <c r="AA74" s="27">
        <f t="shared" si="24"/>
        <v>0</v>
      </c>
      <c r="AB74" s="27">
        <f t="shared" si="25"/>
        <v>0</v>
      </c>
      <c r="AC74" s="27">
        <f t="shared" si="26"/>
        <v>0</v>
      </c>
      <c r="AD74" s="27">
        <f t="shared" si="27"/>
        <v>0</v>
      </c>
      <c r="AE74" s="27">
        <f t="shared" si="28"/>
        <v>0</v>
      </c>
      <c r="AF74" s="27">
        <f t="shared" si="29"/>
        <v>0</v>
      </c>
      <c r="AG74" s="27">
        <f t="shared" si="30"/>
        <v>0</v>
      </c>
    </row>
    <row r="75" spans="2:33" ht="13.2" x14ac:dyDescent="0.25">
      <c r="B75" s="47">
        <f t="shared" si="9"/>
        <v>1</v>
      </c>
      <c r="C75" s="5">
        <f t="shared" si="10"/>
        <v>64</v>
      </c>
      <c r="D75" s="46"/>
      <c r="E75" s="51"/>
      <c r="F75" s="51"/>
      <c r="G75" s="51"/>
      <c r="H75" s="17"/>
      <c r="I75" s="17"/>
      <c r="J75" s="17"/>
      <c r="K75" s="17"/>
      <c r="L75" s="300">
        <f t="shared" si="11"/>
        <v>0</v>
      </c>
      <c r="M75" s="203">
        <f t="shared" si="12"/>
        <v>0</v>
      </c>
      <c r="N75" s="86"/>
      <c r="O75" s="16"/>
      <c r="P75" s="305" t="e">
        <f>O75*O11</f>
        <v>#DIV/0!</v>
      </c>
      <c r="Q75" s="16"/>
      <c r="R75" s="305" t="e">
        <f>Q75*Q11</f>
        <v>#DIV/0!</v>
      </c>
      <c r="S75" s="309"/>
      <c r="T75" s="303" t="b">
        <f>IF(S11=1,P75*6.67,IF(S11=2,(R75+P75)*3.34))</f>
        <v>0</v>
      </c>
      <c r="U75" s="93">
        <f t="shared" si="13"/>
        <v>0</v>
      </c>
      <c r="V75" s="525"/>
      <c r="W75" s="245">
        <f t="shared" si="14"/>
        <v>0</v>
      </c>
      <c r="X75" s="203">
        <f t="shared" si="23"/>
        <v>1</v>
      </c>
      <c r="Y75" s="3"/>
      <c r="AA75" s="27">
        <f t="shared" si="24"/>
        <v>0</v>
      </c>
      <c r="AB75" s="27">
        <f t="shared" si="25"/>
        <v>0</v>
      </c>
      <c r="AC75" s="27">
        <f t="shared" si="26"/>
        <v>0</v>
      </c>
      <c r="AD75" s="27">
        <f t="shared" si="27"/>
        <v>0</v>
      </c>
      <c r="AE75" s="27">
        <f t="shared" si="28"/>
        <v>0</v>
      </c>
      <c r="AF75" s="27">
        <f t="shared" si="29"/>
        <v>0</v>
      </c>
      <c r="AG75" s="27">
        <f t="shared" si="30"/>
        <v>0</v>
      </c>
    </row>
    <row r="76" spans="2:33" ht="13.2" x14ac:dyDescent="0.25">
      <c r="B76" s="47">
        <f t="shared" si="9"/>
        <v>1</v>
      </c>
      <c r="C76" s="5">
        <f t="shared" si="10"/>
        <v>65</v>
      </c>
      <c r="D76" s="46"/>
      <c r="E76" s="51"/>
      <c r="F76" s="51"/>
      <c r="G76" s="51"/>
      <c r="H76" s="17"/>
      <c r="I76" s="17"/>
      <c r="J76" s="17"/>
      <c r="K76" s="17"/>
      <c r="L76" s="300">
        <f t="shared" si="11"/>
        <v>0</v>
      </c>
      <c r="M76" s="203">
        <f t="shared" si="12"/>
        <v>0</v>
      </c>
      <c r="N76" s="86"/>
      <c r="O76" s="16"/>
      <c r="P76" s="305" t="e">
        <f>O76*O11</f>
        <v>#DIV/0!</v>
      </c>
      <c r="Q76" s="16"/>
      <c r="R76" s="305" t="e">
        <f>Q76*Q11</f>
        <v>#DIV/0!</v>
      </c>
      <c r="S76" s="309"/>
      <c r="T76" s="303" t="b">
        <f>IF(S11=1,P76*6.67,IF(S11=2,(R76+P76)*3.34))</f>
        <v>0</v>
      </c>
      <c r="U76" s="93">
        <f t="shared" si="13"/>
        <v>0</v>
      </c>
      <c r="V76" s="525"/>
      <c r="W76" s="245">
        <f t="shared" si="14"/>
        <v>0</v>
      </c>
      <c r="X76" s="203">
        <f t="shared" si="23"/>
        <v>1</v>
      </c>
      <c r="Y76" s="3"/>
      <c r="AA76" s="27">
        <f t="shared" si="24"/>
        <v>0</v>
      </c>
      <c r="AB76" s="27">
        <f t="shared" si="25"/>
        <v>0</v>
      </c>
      <c r="AC76" s="27">
        <f t="shared" si="26"/>
        <v>0</v>
      </c>
      <c r="AD76" s="27">
        <f t="shared" si="27"/>
        <v>0</v>
      </c>
      <c r="AE76" s="27">
        <f t="shared" si="28"/>
        <v>0</v>
      </c>
      <c r="AF76" s="27">
        <f t="shared" si="29"/>
        <v>0</v>
      </c>
      <c r="AG76" s="27">
        <f t="shared" si="30"/>
        <v>0</v>
      </c>
    </row>
    <row r="77" spans="2:33" ht="13.2" x14ac:dyDescent="0.25">
      <c r="B77" s="47">
        <f t="shared" ref="B77:B140" si="31">SUM(COUNTA(D77)+COUNT(C77))</f>
        <v>1</v>
      </c>
      <c r="C77" s="5">
        <f t="shared" si="10"/>
        <v>66</v>
      </c>
      <c r="D77" s="46"/>
      <c r="E77" s="51"/>
      <c r="F77" s="51"/>
      <c r="G77" s="51"/>
      <c r="H77" s="17"/>
      <c r="I77" s="17"/>
      <c r="J77" s="17"/>
      <c r="K77" s="17"/>
      <c r="L77" s="300">
        <f t="shared" si="11"/>
        <v>0</v>
      </c>
      <c r="M77" s="203">
        <f t="shared" si="12"/>
        <v>0</v>
      </c>
      <c r="N77" s="86"/>
      <c r="O77" s="16"/>
      <c r="P77" s="305" t="e">
        <f>O77*O11</f>
        <v>#DIV/0!</v>
      </c>
      <c r="Q77" s="16"/>
      <c r="R77" s="305" t="e">
        <f>Q77*Q11</f>
        <v>#DIV/0!</v>
      </c>
      <c r="S77" s="309"/>
      <c r="T77" s="303" t="b">
        <f>IF(S11=1,P77*6.67,IF(S11=2,(R77+P77)*3.34))</f>
        <v>0</v>
      </c>
      <c r="U77" s="93">
        <f t="shared" si="13"/>
        <v>0</v>
      </c>
      <c r="V77" s="525"/>
      <c r="W77" s="245">
        <f t="shared" si="14"/>
        <v>0</v>
      </c>
      <c r="X77" s="203">
        <f t="shared" si="23"/>
        <v>1</v>
      </c>
      <c r="Y77" s="3"/>
      <c r="AA77" s="27">
        <f t="shared" si="24"/>
        <v>0</v>
      </c>
      <c r="AB77" s="27">
        <f t="shared" si="25"/>
        <v>0</v>
      </c>
      <c r="AC77" s="27">
        <f t="shared" si="26"/>
        <v>0</v>
      </c>
      <c r="AD77" s="27">
        <f t="shared" si="27"/>
        <v>0</v>
      </c>
      <c r="AE77" s="27">
        <f t="shared" si="28"/>
        <v>0</v>
      </c>
      <c r="AF77" s="27">
        <f t="shared" si="29"/>
        <v>0</v>
      </c>
      <c r="AG77" s="27">
        <f t="shared" si="30"/>
        <v>0</v>
      </c>
    </row>
    <row r="78" spans="2:33" ht="13.2" x14ac:dyDescent="0.25">
      <c r="B78" s="47">
        <f t="shared" si="31"/>
        <v>1</v>
      </c>
      <c r="C78" s="5">
        <f t="shared" ref="C78:C141" si="32">C77+1</f>
        <v>67</v>
      </c>
      <c r="D78" s="46"/>
      <c r="E78" s="51"/>
      <c r="F78" s="51"/>
      <c r="G78" s="51"/>
      <c r="H78" s="17"/>
      <c r="I78" s="17"/>
      <c r="J78" s="17"/>
      <c r="K78" s="17"/>
      <c r="L78" s="300">
        <f t="shared" ref="L78:L141" si="33">SUM(H78:K78)*2.5</f>
        <v>0</v>
      </c>
      <c r="M78" s="203">
        <f t="shared" ref="M78:M141" si="34">L78</f>
        <v>0</v>
      </c>
      <c r="N78" s="86"/>
      <c r="O78" s="16"/>
      <c r="P78" s="305" t="e">
        <f>O78*O11</f>
        <v>#DIV/0!</v>
      </c>
      <c r="Q78" s="16"/>
      <c r="R78" s="305" t="e">
        <f>Q78*Q11</f>
        <v>#DIV/0!</v>
      </c>
      <c r="S78" s="309"/>
      <c r="T78" s="303" t="b">
        <f>IF(S11=1,P78*6.67,IF(S11=2,(R78+P78)*3.34))</f>
        <v>0</v>
      </c>
      <c r="U78" s="93">
        <f t="shared" si="13"/>
        <v>0</v>
      </c>
      <c r="V78" s="525"/>
      <c r="W78" s="245">
        <f t="shared" ref="W78:W141" si="35">M78</f>
        <v>0</v>
      </c>
      <c r="X78" s="203">
        <f t="shared" si="23"/>
        <v>1</v>
      </c>
      <c r="Y78" s="3"/>
      <c r="AA78" s="27">
        <f t="shared" si="24"/>
        <v>0</v>
      </c>
      <c r="AB78" s="27">
        <f t="shared" si="25"/>
        <v>0</v>
      </c>
      <c r="AC78" s="27">
        <f t="shared" si="26"/>
        <v>0</v>
      </c>
      <c r="AD78" s="27">
        <f t="shared" si="27"/>
        <v>0</v>
      </c>
      <c r="AE78" s="27">
        <f t="shared" si="28"/>
        <v>0</v>
      </c>
      <c r="AF78" s="27">
        <f t="shared" si="29"/>
        <v>0</v>
      </c>
      <c r="AG78" s="27">
        <f t="shared" si="30"/>
        <v>0</v>
      </c>
    </row>
    <row r="79" spans="2:33" ht="13.2" x14ac:dyDescent="0.25">
      <c r="B79" s="47">
        <f t="shared" si="31"/>
        <v>1</v>
      </c>
      <c r="C79" s="5">
        <f t="shared" si="32"/>
        <v>68</v>
      </c>
      <c r="D79" s="46"/>
      <c r="E79" s="51"/>
      <c r="F79" s="51"/>
      <c r="G79" s="51"/>
      <c r="H79" s="17"/>
      <c r="I79" s="17"/>
      <c r="J79" s="17"/>
      <c r="K79" s="17"/>
      <c r="L79" s="300">
        <f t="shared" si="33"/>
        <v>0</v>
      </c>
      <c r="M79" s="203">
        <f t="shared" si="34"/>
        <v>0</v>
      </c>
      <c r="N79" s="86"/>
      <c r="O79" s="16"/>
      <c r="P79" s="305" t="e">
        <f>O79*O11</f>
        <v>#DIV/0!</v>
      </c>
      <c r="Q79" s="16"/>
      <c r="R79" s="305" t="e">
        <f>Q79*Q11</f>
        <v>#DIV/0!</v>
      </c>
      <c r="S79" s="309"/>
      <c r="T79" s="303" t="b">
        <f>IF(S11=1,P79*6.67,IF(S11=2,(R79+P79)*3.34))</f>
        <v>0</v>
      </c>
      <c r="U79" s="93">
        <f t="shared" si="13"/>
        <v>0</v>
      </c>
      <c r="V79" s="525"/>
      <c r="W79" s="245">
        <f t="shared" si="35"/>
        <v>0</v>
      </c>
      <c r="X79" s="203">
        <f t="shared" si="23"/>
        <v>1</v>
      </c>
      <c r="Y79" s="3"/>
      <c r="AA79" s="27">
        <f t="shared" si="24"/>
        <v>0</v>
      </c>
      <c r="AB79" s="27">
        <f t="shared" si="25"/>
        <v>0</v>
      </c>
      <c r="AC79" s="27">
        <f t="shared" si="26"/>
        <v>0</v>
      </c>
      <c r="AD79" s="27">
        <f t="shared" si="27"/>
        <v>0</v>
      </c>
      <c r="AE79" s="27">
        <f t="shared" si="28"/>
        <v>0</v>
      </c>
      <c r="AF79" s="27">
        <f t="shared" si="29"/>
        <v>0</v>
      </c>
      <c r="AG79" s="27">
        <f t="shared" si="30"/>
        <v>0</v>
      </c>
    </row>
    <row r="80" spans="2:33" ht="13.2" x14ac:dyDescent="0.25">
      <c r="B80" s="47">
        <f t="shared" si="31"/>
        <v>1</v>
      </c>
      <c r="C80" s="5">
        <f t="shared" si="32"/>
        <v>69</v>
      </c>
      <c r="D80" s="46"/>
      <c r="E80" s="51"/>
      <c r="F80" s="51"/>
      <c r="G80" s="51"/>
      <c r="H80" s="17"/>
      <c r="I80" s="17"/>
      <c r="J80" s="17"/>
      <c r="K80" s="17"/>
      <c r="L80" s="300">
        <f t="shared" si="33"/>
        <v>0</v>
      </c>
      <c r="M80" s="203">
        <f t="shared" si="34"/>
        <v>0</v>
      </c>
      <c r="N80" s="86"/>
      <c r="O80" s="16"/>
      <c r="P80" s="305" t="e">
        <f>O80*O11</f>
        <v>#DIV/0!</v>
      </c>
      <c r="Q80" s="16"/>
      <c r="R80" s="305" t="e">
        <f>Q80*Q11</f>
        <v>#DIV/0!</v>
      </c>
      <c r="S80" s="309"/>
      <c r="T80" s="303" t="b">
        <f>IF(S11=1,P80*6.67,IF(S11=2,(R80+P80)*3.34))</f>
        <v>0</v>
      </c>
      <c r="U80" s="93">
        <f t="shared" si="13"/>
        <v>0</v>
      </c>
      <c r="V80" s="525"/>
      <c r="W80" s="245">
        <f t="shared" si="35"/>
        <v>0</v>
      </c>
      <c r="X80" s="203">
        <f t="shared" si="23"/>
        <v>1</v>
      </c>
      <c r="Y80" s="3"/>
      <c r="AA80" s="27">
        <f t="shared" si="24"/>
        <v>0</v>
      </c>
      <c r="AB80" s="27">
        <f t="shared" si="25"/>
        <v>0</v>
      </c>
      <c r="AC80" s="27">
        <f t="shared" si="26"/>
        <v>0</v>
      </c>
      <c r="AD80" s="27">
        <f t="shared" si="27"/>
        <v>0</v>
      </c>
      <c r="AE80" s="27">
        <f t="shared" si="28"/>
        <v>0</v>
      </c>
      <c r="AF80" s="27">
        <f t="shared" si="29"/>
        <v>0</v>
      </c>
      <c r="AG80" s="27">
        <f t="shared" si="30"/>
        <v>0</v>
      </c>
    </row>
    <row r="81" spans="2:33" ht="13.2" x14ac:dyDescent="0.25">
      <c r="B81" s="47">
        <f t="shared" si="31"/>
        <v>1</v>
      </c>
      <c r="C81" s="5">
        <f t="shared" si="32"/>
        <v>70</v>
      </c>
      <c r="D81" s="46"/>
      <c r="E81" s="51"/>
      <c r="F81" s="51"/>
      <c r="G81" s="51"/>
      <c r="H81" s="17"/>
      <c r="I81" s="17"/>
      <c r="J81" s="17"/>
      <c r="K81" s="17"/>
      <c r="L81" s="300">
        <f t="shared" si="33"/>
        <v>0</v>
      </c>
      <c r="M81" s="203">
        <f t="shared" si="34"/>
        <v>0</v>
      </c>
      <c r="N81" s="86"/>
      <c r="O81" s="16"/>
      <c r="P81" s="305" t="e">
        <f>O81*O11</f>
        <v>#DIV/0!</v>
      </c>
      <c r="Q81" s="16"/>
      <c r="R81" s="305" t="e">
        <f>Q81*Q11</f>
        <v>#DIV/0!</v>
      </c>
      <c r="S81" s="309"/>
      <c r="T81" s="303" t="b">
        <f>IF(S11=1,P81*6.67,IF(S11=2,(R81+P81)*3.34))</f>
        <v>0</v>
      </c>
      <c r="U81" s="93">
        <f t="shared" si="13"/>
        <v>0</v>
      </c>
      <c r="V81" s="525"/>
      <c r="W81" s="245">
        <f t="shared" si="35"/>
        <v>0</v>
      </c>
      <c r="X81" s="203">
        <f t="shared" si="23"/>
        <v>1</v>
      </c>
      <c r="Y81" s="3"/>
      <c r="AA81" s="27">
        <f t="shared" si="24"/>
        <v>0</v>
      </c>
      <c r="AB81" s="27">
        <f t="shared" si="25"/>
        <v>0</v>
      </c>
      <c r="AC81" s="27">
        <f t="shared" si="26"/>
        <v>0</v>
      </c>
      <c r="AD81" s="27">
        <f t="shared" si="27"/>
        <v>0</v>
      </c>
      <c r="AE81" s="27">
        <f t="shared" si="28"/>
        <v>0</v>
      </c>
      <c r="AF81" s="27">
        <f t="shared" si="29"/>
        <v>0</v>
      </c>
      <c r="AG81" s="27">
        <f t="shared" si="30"/>
        <v>0</v>
      </c>
    </row>
    <row r="82" spans="2:33" ht="13.2" x14ac:dyDescent="0.25">
      <c r="B82" s="47">
        <f t="shared" si="31"/>
        <v>1</v>
      </c>
      <c r="C82" s="5">
        <f t="shared" si="32"/>
        <v>71</v>
      </c>
      <c r="D82" s="46"/>
      <c r="E82" s="51"/>
      <c r="F82" s="51"/>
      <c r="G82" s="51"/>
      <c r="H82" s="17"/>
      <c r="I82" s="17"/>
      <c r="J82" s="17"/>
      <c r="K82" s="17"/>
      <c r="L82" s="300">
        <f t="shared" si="33"/>
        <v>0</v>
      </c>
      <c r="M82" s="203">
        <f t="shared" si="34"/>
        <v>0</v>
      </c>
      <c r="N82" s="86"/>
      <c r="O82" s="16"/>
      <c r="P82" s="305" t="e">
        <f>O82*O11</f>
        <v>#DIV/0!</v>
      </c>
      <c r="Q82" s="16"/>
      <c r="R82" s="305" t="e">
        <f>Q82*Q11</f>
        <v>#DIV/0!</v>
      </c>
      <c r="S82" s="309"/>
      <c r="T82" s="303" t="b">
        <f>IF(S11=1,P82*6.67,IF(S11=2,(R82+P82)*3.34))</f>
        <v>0</v>
      </c>
      <c r="U82" s="93">
        <f t="shared" si="13"/>
        <v>0</v>
      </c>
      <c r="V82" s="525"/>
      <c r="W82" s="245">
        <f t="shared" si="35"/>
        <v>0</v>
      </c>
      <c r="X82" s="203">
        <f t="shared" si="23"/>
        <v>1</v>
      </c>
      <c r="Y82" s="3"/>
      <c r="AA82" s="27">
        <f t="shared" si="24"/>
        <v>0</v>
      </c>
      <c r="AB82" s="27">
        <f t="shared" si="25"/>
        <v>0</v>
      </c>
      <c r="AC82" s="27">
        <f t="shared" si="26"/>
        <v>0</v>
      </c>
      <c r="AD82" s="27">
        <f t="shared" si="27"/>
        <v>0</v>
      </c>
      <c r="AE82" s="27">
        <f t="shared" si="28"/>
        <v>0</v>
      </c>
      <c r="AF82" s="27">
        <f t="shared" si="29"/>
        <v>0</v>
      </c>
      <c r="AG82" s="27">
        <f t="shared" si="30"/>
        <v>0</v>
      </c>
    </row>
    <row r="83" spans="2:33" ht="13.2" x14ac:dyDescent="0.25">
      <c r="B83" s="47">
        <f t="shared" si="31"/>
        <v>1</v>
      </c>
      <c r="C83" s="5">
        <f t="shared" si="32"/>
        <v>72</v>
      </c>
      <c r="D83" s="46"/>
      <c r="E83" s="51"/>
      <c r="F83" s="51"/>
      <c r="G83" s="51"/>
      <c r="H83" s="17"/>
      <c r="I83" s="17"/>
      <c r="J83" s="17"/>
      <c r="K83" s="17"/>
      <c r="L83" s="300">
        <f t="shared" si="33"/>
        <v>0</v>
      </c>
      <c r="M83" s="203">
        <f t="shared" si="34"/>
        <v>0</v>
      </c>
      <c r="N83" s="86"/>
      <c r="O83" s="16"/>
      <c r="P83" s="305" t="e">
        <f>O83*O11</f>
        <v>#DIV/0!</v>
      </c>
      <c r="Q83" s="16"/>
      <c r="R83" s="305" t="e">
        <f>Q83*Q11</f>
        <v>#DIV/0!</v>
      </c>
      <c r="S83" s="309"/>
      <c r="T83" s="303" t="b">
        <f>IF(S11=1,P83*6.67,IF(S11=2,(R83+P83)*3.34))</f>
        <v>0</v>
      </c>
      <c r="U83" s="93">
        <f t="shared" si="13"/>
        <v>0</v>
      </c>
      <c r="V83" s="525"/>
      <c r="W83" s="245">
        <f t="shared" si="35"/>
        <v>0</v>
      </c>
      <c r="X83" s="203">
        <f t="shared" si="23"/>
        <v>1</v>
      </c>
      <c r="Y83" s="3"/>
      <c r="AA83" s="27">
        <f t="shared" si="24"/>
        <v>0</v>
      </c>
      <c r="AB83" s="27">
        <f t="shared" si="25"/>
        <v>0</v>
      </c>
      <c r="AC83" s="27">
        <f t="shared" si="26"/>
        <v>0</v>
      </c>
      <c r="AD83" s="27">
        <f t="shared" si="27"/>
        <v>0</v>
      </c>
      <c r="AE83" s="27">
        <f t="shared" si="28"/>
        <v>0</v>
      </c>
      <c r="AF83" s="27">
        <f t="shared" si="29"/>
        <v>0</v>
      </c>
      <c r="AG83" s="27">
        <f t="shared" si="30"/>
        <v>0</v>
      </c>
    </row>
    <row r="84" spans="2:33" ht="13.2" x14ac:dyDescent="0.25">
      <c r="B84" s="47">
        <f t="shared" si="31"/>
        <v>1</v>
      </c>
      <c r="C84" s="5">
        <f t="shared" si="32"/>
        <v>73</v>
      </c>
      <c r="D84" s="46"/>
      <c r="E84" s="51"/>
      <c r="F84" s="51"/>
      <c r="G84" s="51"/>
      <c r="H84" s="17"/>
      <c r="I84" s="17"/>
      <c r="J84" s="17"/>
      <c r="K84" s="17"/>
      <c r="L84" s="300">
        <f t="shared" si="33"/>
        <v>0</v>
      </c>
      <c r="M84" s="203">
        <f t="shared" si="34"/>
        <v>0</v>
      </c>
      <c r="N84" s="86"/>
      <c r="O84" s="16"/>
      <c r="P84" s="305" t="e">
        <f>O84*O11</f>
        <v>#DIV/0!</v>
      </c>
      <c r="Q84" s="16"/>
      <c r="R84" s="305" t="e">
        <f>Q84*Q11</f>
        <v>#DIV/0!</v>
      </c>
      <c r="S84" s="309"/>
      <c r="T84" s="303" t="b">
        <f>IF(S11=1,P84*6.67,IF(S11=2,(R84+P84)*3.34))</f>
        <v>0</v>
      </c>
      <c r="U84" s="93">
        <f t="shared" si="13"/>
        <v>0</v>
      </c>
      <c r="V84" s="525"/>
      <c r="W84" s="245">
        <f t="shared" si="35"/>
        <v>0</v>
      </c>
      <c r="X84" s="203">
        <f t="shared" si="23"/>
        <v>1</v>
      </c>
      <c r="Y84" s="3"/>
      <c r="AA84" s="27">
        <f t="shared" si="24"/>
        <v>0</v>
      </c>
      <c r="AB84" s="27">
        <f t="shared" si="25"/>
        <v>0</v>
      </c>
      <c r="AC84" s="27">
        <f t="shared" si="26"/>
        <v>0</v>
      </c>
      <c r="AD84" s="27">
        <f t="shared" si="27"/>
        <v>0</v>
      </c>
      <c r="AE84" s="27">
        <f t="shared" si="28"/>
        <v>0</v>
      </c>
      <c r="AF84" s="27">
        <f t="shared" si="29"/>
        <v>0</v>
      </c>
      <c r="AG84" s="27">
        <f t="shared" si="30"/>
        <v>0</v>
      </c>
    </row>
    <row r="85" spans="2:33" ht="13.2" x14ac:dyDescent="0.25">
      <c r="B85" s="47">
        <f t="shared" si="31"/>
        <v>1</v>
      </c>
      <c r="C85" s="5">
        <f t="shared" si="32"/>
        <v>74</v>
      </c>
      <c r="D85" s="46"/>
      <c r="E85" s="51"/>
      <c r="F85" s="51"/>
      <c r="G85" s="51"/>
      <c r="H85" s="17"/>
      <c r="I85" s="17"/>
      <c r="J85" s="17"/>
      <c r="K85" s="17"/>
      <c r="L85" s="300">
        <f t="shared" si="33"/>
        <v>0</v>
      </c>
      <c r="M85" s="203">
        <f t="shared" si="34"/>
        <v>0</v>
      </c>
      <c r="N85" s="86"/>
      <c r="O85" s="16"/>
      <c r="P85" s="305" t="e">
        <f>O85*O11</f>
        <v>#DIV/0!</v>
      </c>
      <c r="Q85" s="16"/>
      <c r="R85" s="305" t="e">
        <f>Q85*Q11</f>
        <v>#DIV/0!</v>
      </c>
      <c r="S85" s="309"/>
      <c r="T85" s="303" t="b">
        <f>IF(S11=1,P85*6.67,IF(S11=2,(R85+P85)*3.34))</f>
        <v>0</v>
      </c>
      <c r="U85" s="93">
        <f t="shared" si="13"/>
        <v>0</v>
      </c>
      <c r="V85" s="525"/>
      <c r="W85" s="245">
        <f t="shared" si="35"/>
        <v>0</v>
      </c>
      <c r="X85" s="203">
        <f t="shared" si="23"/>
        <v>1</v>
      </c>
      <c r="Y85" s="3"/>
      <c r="AA85" s="27">
        <f t="shared" si="24"/>
        <v>0</v>
      </c>
      <c r="AB85" s="27">
        <f t="shared" si="25"/>
        <v>0</v>
      </c>
      <c r="AC85" s="27">
        <f t="shared" si="26"/>
        <v>0</v>
      </c>
      <c r="AD85" s="27">
        <f t="shared" si="27"/>
        <v>0</v>
      </c>
      <c r="AE85" s="27">
        <f t="shared" si="28"/>
        <v>0</v>
      </c>
      <c r="AF85" s="27">
        <f t="shared" si="29"/>
        <v>0</v>
      </c>
      <c r="AG85" s="27">
        <f t="shared" si="30"/>
        <v>0</v>
      </c>
    </row>
    <row r="86" spans="2:33" ht="13.2" x14ac:dyDescent="0.25">
      <c r="B86" s="47">
        <f t="shared" si="31"/>
        <v>1</v>
      </c>
      <c r="C86" s="5">
        <f t="shared" si="32"/>
        <v>75</v>
      </c>
      <c r="D86" s="46"/>
      <c r="E86" s="51"/>
      <c r="F86" s="51"/>
      <c r="G86" s="51"/>
      <c r="H86" s="17"/>
      <c r="I86" s="17"/>
      <c r="J86" s="17"/>
      <c r="K86" s="17"/>
      <c r="L86" s="300">
        <f t="shared" si="33"/>
        <v>0</v>
      </c>
      <c r="M86" s="203">
        <f t="shared" si="34"/>
        <v>0</v>
      </c>
      <c r="N86" s="86"/>
      <c r="O86" s="16"/>
      <c r="P86" s="305" t="e">
        <f>O86*O11</f>
        <v>#DIV/0!</v>
      </c>
      <c r="Q86" s="16"/>
      <c r="R86" s="305" t="e">
        <f>Q86*Q11</f>
        <v>#DIV/0!</v>
      </c>
      <c r="S86" s="309"/>
      <c r="T86" s="303" t="b">
        <f>IF(S11=1,P86*6.67,IF(S11=2,(R86+P86)*3.34))</f>
        <v>0</v>
      </c>
      <c r="U86" s="93">
        <f t="shared" si="13"/>
        <v>0</v>
      </c>
      <c r="V86" s="525"/>
      <c r="W86" s="245">
        <f t="shared" si="35"/>
        <v>0</v>
      </c>
      <c r="X86" s="203">
        <f t="shared" si="23"/>
        <v>1</v>
      </c>
      <c r="Y86" s="3"/>
      <c r="AA86" s="27">
        <f t="shared" si="24"/>
        <v>0</v>
      </c>
      <c r="AB86" s="27">
        <f t="shared" si="25"/>
        <v>0</v>
      </c>
      <c r="AC86" s="27">
        <f t="shared" si="26"/>
        <v>0</v>
      </c>
      <c r="AD86" s="27">
        <f t="shared" si="27"/>
        <v>0</v>
      </c>
      <c r="AE86" s="27">
        <f t="shared" si="28"/>
        <v>0</v>
      </c>
      <c r="AF86" s="27">
        <f t="shared" si="29"/>
        <v>0</v>
      </c>
      <c r="AG86" s="27">
        <f t="shared" si="30"/>
        <v>0</v>
      </c>
    </row>
    <row r="87" spans="2:33" ht="13.2" x14ac:dyDescent="0.25">
      <c r="B87" s="47">
        <f t="shared" si="31"/>
        <v>1</v>
      </c>
      <c r="C87" s="5">
        <f t="shared" si="32"/>
        <v>76</v>
      </c>
      <c r="D87" s="46"/>
      <c r="E87" s="51"/>
      <c r="F87" s="51"/>
      <c r="G87" s="51"/>
      <c r="H87" s="17"/>
      <c r="I87" s="17"/>
      <c r="J87" s="17"/>
      <c r="K87" s="17"/>
      <c r="L87" s="300">
        <f t="shared" si="33"/>
        <v>0</v>
      </c>
      <c r="M87" s="203">
        <f t="shared" si="34"/>
        <v>0</v>
      </c>
      <c r="N87" s="86"/>
      <c r="O87" s="16"/>
      <c r="P87" s="305" t="e">
        <f>O87*O11</f>
        <v>#DIV/0!</v>
      </c>
      <c r="Q87" s="16"/>
      <c r="R87" s="305" t="e">
        <f>Q87*Q11</f>
        <v>#DIV/0!</v>
      </c>
      <c r="S87" s="309"/>
      <c r="T87" s="303" t="b">
        <f>IF(S11=1,P87*6.67,IF(S11=2,(R87+P87)*3.34))</f>
        <v>0</v>
      </c>
      <c r="U87" s="93">
        <f t="shared" si="13"/>
        <v>0</v>
      </c>
      <c r="V87" s="525"/>
      <c r="W87" s="245">
        <f t="shared" si="35"/>
        <v>0</v>
      </c>
      <c r="X87" s="203">
        <f t="shared" si="23"/>
        <v>1</v>
      </c>
      <c r="Y87" s="3"/>
      <c r="AA87" s="27">
        <f t="shared" si="24"/>
        <v>0</v>
      </c>
      <c r="AB87" s="27">
        <f t="shared" si="25"/>
        <v>0</v>
      </c>
      <c r="AC87" s="27">
        <f t="shared" si="26"/>
        <v>0</v>
      </c>
      <c r="AD87" s="27">
        <f t="shared" si="27"/>
        <v>0</v>
      </c>
      <c r="AE87" s="27">
        <f t="shared" si="28"/>
        <v>0</v>
      </c>
      <c r="AF87" s="27">
        <f t="shared" si="29"/>
        <v>0</v>
      </c>
      <c r="AG87" s="27">
        <f t="shared" si="30"/>
        <v>0</v>
      </c>
    </row>
    <row r="88" spans="2:33" ht="13.2" x14ac:dyDescent="0.25">
      <c r="B88" s="47">
        <f t="shared" si="31"/>
        <v>1</v>
      </c>
      <c r="C88" s="5">
        <f t="shared" si="32"/>
        <v>77</v>
      </c>
      <c r="D88" s="46"/>
      <c r="E88" s="51"/>
      <c r="F88" s="51"/>
      <c r="G88" s="51"/>
      <c r="H88" s="17"/>
      <c r="I88" s="17"/>
      <c r="J88" s="17"/>
      <c r="K88" s="17"/>
      <c r="L88" s="300">
        <f t="shared" si="33"/>
        <v>0</v>
      </c>
      <c r="M88" s="203">
        <f t="shared" si="34"/>
        <v>0</v>
      </c>
      <c r="N88" s="86"/>
      <c r="O88" s="16"/>
      <c r="P88" s="305" t="e">
        <f>O88*O11</f>
        <v>#DIV/0!</v>
      </c>
      <c r="Q88" s="16"/>
      <c r="R88" s="305" t="e">
        <f>Q88*Q11</f>
        <v>#DIV/0!</v>
      </c>
      <c r="S88" s="309"/>
      <c r="T88" s="303" t="b">
        <f>IF(S11=1,P88*6.67,IF(S11=2,(R88+P88)*3.34))</f>
        <v>0</v>
      </c>
      <c r="U88" s="93">
        <f t="shared" si="13"/>
        <v>0</v>
      </c>
      <c r="V88" s="525"/>
      <c r="W88" s="245">
        <f t="shared" si="35"/>
        <v>0</v>
      </c>
      <c r="X88" s="203">
        <f t="shared" si="23"/>
        <v>1</v>
      </c>
      <c r="Y88" s="3"/>
      <c r="AA88" s="27">
        <f t="shared" si="24"/>
        <v>0</v>
      </c>
      <c r="AB88" s="27">
        <f t="shared" si="25"/>
        <v>0</v>
      </c>
      <c r="AC88" s="27">
        <f t="shared" si="26"/>
        <v>0</v>
      </c>
      <c r="AD88" s="27">
        <f t="shared" si="27"/>
        <v>0</v>
      </c>
      <c r="AE88" s="27">
        <f t="shared" si="28"/>
        <v>0</v>
      </c>
      <c r="AF88" s="27">
        <f t="shared" si="29"/>
        <v>0</v>
      </c>
      <c r="AG88" s="27">
        <f t="shared" si="30"/>
        <v>0</v>
      </c>
    </row>
    <row r="89" spans="2:33" ht="13.2" x14ac:dyDescent="0.25">
      <c r="B89" s="47">
        <f t="shared" si="31"/>
        <v>1</v>
      </c>
      <c r="C89" s="5">
        <f t="shared" si="32"/>
        <v>78</v>
      </c>
      <c r="D89" s="46"/>
      <c r="E89" s="51"/>
      <c r="F89" s="51"/>
      <c r="G89" s="51"/>
      <c r="H89" s="17"/>
      <c r="I89" s="17"/>
      <c r="J89" s="17"/>
      <c r="K89" s="17"/>
      <c r="L89" s="300">
        <f t="shared" si="33"/>
        <v>0</v>
      </c>
      <c r="M89" s="203">
        <f t="shared" si="34"/>
        <v>0</v>
      </c>
      <c r="N89" s="86"/>
      <c r="O89" s="16"/>
      <c r="P89" s="305" t="e">
        <f>O89*O11</f>
        <v>#DIV/0!</v>
      </c>
      <c r="Q89" s="16"/>
      <c r="R89" s="305" t="e">
        <f>Q89*Q11</f>
        <v>#DIV/0!</v>
      </c>
      <c r="S89" s="309"/>
      <c r="T89" s="303" t="b">
        <f>IF(S11=1,P89*6.67,IF(S11=2,(R89+P89)*3.34))</f>
        <v>0</v>
      </c>
      <c r="U89" s="93">
        <f t="shared" si="13"/>
        <v>0</v>
      </c>
      <c r="V89" s="525"/>
      <c r="W89" s="245">
        <f t="shared" si="35"/>
        <v>0</v>
      </c>
      <c r="X89" s="203">
        <f t="shared" si="23"/>
        <v>1</v>
      </c>
      <c r="Y89" s="3"/>
      <c r="AA89" s="27">
        <f t="shared" si="24"/>
        <v>0</v>
      </c>
      <c r="AB89" s="27">
        <f t="shared" si="25"/>
        <v>0</v>
      </c>
      <c r="AC89" s="27">
        <f t="shared" si="26"/>
        <v>0</v>
      </c>
      <c r="AD89" s="27">
        <f t="shared" si="27"/>
        <v>0</v>
      </c>
      <c r="AE89" s="27">
        <f t="shared" si="28"/>
        <v>0</v>
      </c>
      <c r="AF89" s="27">
        <f t="shared" si="29"/>
        <v>0</v>
      </c>
      <c r="AG89" s="27">
        <f t="shared" si="30"/>
        <v>0</v>
      </c>
    </row>
    <row r="90" spans="2:33" ht="13.2" x14ac:dyDescent="0.25">
      <c r="B90" s="47">
        <f t="shared" si="31"/>
        <v>1</v>
      </c>
      <c r="C90" s="5">
        <f t="shared" si="32"/>
        <v>79</v>
      </c>
      <c r="D90" s="46"/>
      <c r="E90" s="51"/>
      <c r="F90" s="51"/>
      <c r="G90" s="51"/>
      <c r="H90" s="17"/>
      <c r="I90" s="17"/>
      <c r="J90" s="17"/>
      <c r="K90" s="17"/>
      <c r="L90" s="300">
        <f t="shared" si="33"/>
        <v>0</v>
      </c>
      <c r="M90" s="203">
        <f t="shared" si="34"/>
        <v>0</v>
      </c>
      <c r="N90" s="86"/>
      <c r="O90" s="16"/>
      <c r="P90" s="305" t="e">
        <f>O90*O11</f>
        <v>#DIV/0!</v>
      </c>
      <c r="Q90" s="16"/>
      <c r="R90" s="305" t="e">
        <f>Q90*Q11</f>
        <v>#DIV/0!</v>
      </c>
      <c r="S90" s="309"/>
      <c r="T90" s="303" t="b">
        <f>IF(S11=1,P90*6.67,IF(S11=2,(R90+P90)*3.34))</f>
        <v>0</v>
      </c>
      <c r="U90" s="93">
        <f t="shared" si="13"/>
        <v>0</v>
      </c>
      <c r="V90" s="525"/>
      <c r="W90" s="245">
        <f t="shared" si="35"/>
        <v>0</v>
      </c>
      <c r="X90" s="203">
        <f t="shared" si="23"/>
        <v>1</v>
      </c>
      <c r="Y90" s="3"/>
      <c r="AA90" s="27">
        <f t="shared" si="24"/>
        <v>0</v>
      </c>
      <c r="AB90" s="27">
        <f t="shared" si="25"/>
        <v>0</v>
      </c>
      <c r="AC90" s="27">
        <f t="shared" si="26"/>
        <v>0</v>
      </c>
      <c r="AD90" s="27">
        <f t="shared" si="27"/>
        <v>0</v>
      </c>
      <c r="AE90" s="27">
        <f t="shared" si="28"/>
        <v>0</v>
      </c>
      <c r="AF90" s="27">
        <f t="shared" si="29"/>
        <v>0</v>
      </c>
      <c r="AG90" s="27">
        <f t="shared" si="30"/>
        <v>0</v>
      </c>
    </row>
    <row r="91" spans="2:33" ht="13.2" x14ac:dyDescent="0.25">
      <c r="B91" s="47">
        <f t="shared" si="31"/>
        <v>1</v>
      </c>
      <c r="C91" s="5">
        <f t="shared" si="32"/>
        <v>80</v>
      </c>
      <c r="D91" s="46"/>
      <c r="E91" s="51"/>
      <c r="F91" s="51"/>
      <c r="G91" s="51"/>
      <c r="H91" s="17"/>
      <c r="I91" s="17"/>
      <c r="J91" s="17"/>
      <c r="K91" s="17"/>
      <c r="L91" s="300">
        <f t="shared" si="33"/>
        <v>0</v>
      </c>
      <c r="M91" s="203">
        <f t="shared" si="34"/>
        <v>0</v>
      </c>
      <c r="N91" s="86"/>
      <c r="O91" s="16"/>
      <c r="P91" s="305" t="e">
        <f>O91*O11</f>
        <v>#DIV/0!</v>
      </c>
      <c r="Q91" s="16"/>
      <c r="R91" s="305" t="e">
        <f>Q91*Q11</f>
        <v>#DIV/0!</v>
      </c>
      <c r="S91" s="309"/>
      <c r="T91" s="303" t="b">
        <f>IF(S11=1,P91*6.67,IF(S11=2,(R91+P91)*3.34))</f>
        <v>0</v>
      </c>
      <c r="U91" s="93">
        <f t="shared" si="13"/>
        <v>0</v>
      </c>
      <c r="V91" s="525"/>
      <c r="W91" s="245">
        <f t="shared" si="35"/>
        <v>0</v>
      </c>
      <c r="X91" s="203">
        <f t="shared" si="23"/>
        <v>1</v>
      </c>
      <c r="Y91" s="3"/>
      <c r="AA91" s="27">
        <f t="shared" si="24"/>
        <v>0</v>
      </c>
      <c r="AB91" s="27">
        <f t="shared" si="25"/>
        <v>0</v>
      </c>
      <c r="AC91" s="27">
        <f t="shared" si="26"/>
        <v>0</v>
      </c>
      <c r="AD91" s="27">
        <f t="shared" si="27"/>
        <v>0</v>
      </c>
      <c r="AE91" s="27">
        <f t="shared" si="28"/>
        <v>0</v>
      </c>
      <c r="AF91" s="27">
        <f t="shared" si="29"/>
        <v>0</v>
      </c>
      <c r="AG91" s="27">
        <f t="shared" si="30"/>
        <v>0</v>
      </c>
    </row>
    <row r="92" spans="2:33" ht="13.2" x14ac:dyDescent="0.25">
      <c r="B92" s="47">
        <f t="shared" si="31"/>
        <v>1</v>
      </c>
      <c r="C92" s="5">
        <f t="shared" si="32"/>
        <v>81</v>
      </c>
      <c r="D92" s="46"/>
      <c r="E92" s="51"/>
      <c r="F92" s="51"/>
      <c r="G92" s="51"/>
      <c r="H92" s="17"/>
      <c r="I92" s="17"/>
      <c r="J92" s="17"/>
      <c r="K92" s="17"/>
      <c r="L92" s="300">
        <f t="shared" si="33"/>
        <v>0</v>
      </c>
      <c r="M92" s="203">
        <f t="shared" si="34"/>
        <v>0</v>
      </c>
      <c r="N92" s="86"/>
      <c r="O92" s="16"/>
      <c r="P92" s="305" t="e">
        <f>O92*O11</f>
        <v>#DIV/0!</v>
      </c>
      <c r="Q92" s="16"/>
      <c r="R92" s="305" t="e">
        <f>Q92*Q11</f>
        <v>#DIV/0!</v>
      </c>
      <c r="S92" s="309"/>
      <c r="T92" s="303" t="b">
        <f>IF(S11=1,P92*6.67,IF(S11=2,(R92+P92)*3.34))</f>
        <v>0</v>
      </c>
      <c r="U92" s="93">
        <f t="shared" si="13"/>
        <v>0</v>
      </c>
      <c r="V92" s="525"/>
      <c r="W92" s="245">
        <f t="shared" si="35"/>
        <v>0</v>
      </c>
      <c r="X92" s="203">
        <f t="shared" si="23"/>
        <v>1</v>
      </c>
      <c r="Y92" s="3"/>
      <c r="AA92" s="27">
        <f t="shared" si="24"/>
        <v>0</v>
      </c>
      <c r="AB92" s="27">
        <f t="shared" si="25"/>
        <v>0</v>
      </c>
      <c r="AC92" s="27">
        <f t="shared" si="26"/>
        <v>0</v>
      </c>
      <c r="AD92" s="27">
        <f t="shared" si="27"/>
        <v>0</v>
      </c>
      <c r="AE92" s="27">
        <f t="shared" si="28"/>
        <v>0</v>
      </c>
      <c r="AF92" s="27">
        <f t="shared" si="29"/>
        <v>0</v>
      </c>
      <c r="AG92" s="27">
        <f t="shared" si="30"/>
        <v>0</v>
      </c>
    </row>
    <row r="93" spans="2:33" ht="13.2" x14ac:dyDescent="0.25">
      <c r="B93" s="47">
        <f t="shared" si="31"/>
        <v>1</v>
      </c>
      <c r="C93" s="5">
        <f t="shared" si="32"/>
        <v>82</v>
      </c>
      <c r="D93" s="46"/>
      <c r="E93" s="51"/>
      <c r="F93" s="51"/>
      <c r="G93" s="51"/>
      <c r="H93" s="17"/>
      <c r="I93" s="17"/>
      <c r="J93" s="17"/>
      <c r="K93" s="17"/>
      <c r="L93" s="300">
        <f t="shared" si="33"/>
        <v>0</v>
      </c>
      <c r="M93" s="203">
        <f t="shared" si="34"/>
        <v>0</v>
      </c>
      <c r="N93" s="86"/>
      <c r="O93" s="16"/>
      <c r="P93" s="305" t="e">
        <f>O93*O11</f>
        <v>#DIV/0!</v>
      </c>
      <c r="Q93" s="16"/>
      <c r="R93" s="305" t="e">
        <f>Q93*Q11</f>
        <v>#DIV/0!</v>
      </c>
      <c r="S93" s="309"/>
      <c r="T93" s="303" t="b">
        <f>IF(S11=1,P93*6.67,IF(S11=2,(R93+P93)*3.34))</f>
        <v>0</v>
      </c>
      <c r="U93" s="93">
        <f t="shared" si="13"/>
        <v>0</v>
      </c>
      <c r="V93" s="525"/>
      <c r="W93" s="245">
        <f t="shared" si="35"/>
        <v>0</v>
      </c>
      <c r="X93" s="203">
        <f t="shared" si="23"/>
        <v>1</v>
      </c>
      <c r="Y93" s="3"/>
      <c r="AA93" s="27">
        <f t="shared" si="24"/>
        <v>0</v>
      </c>
      <c r="AB93" s="27">
        <f t="shared" si="25"/>
        <v>0</v>
      </c>
      <c r="AC93" s="27">
        <f t="shared" si="26"/>
        <v>0</v>
      </c>
      <c r="AD93" s="27">
        <f t="shared" si="27"/>
        <v>0</v>
      </c>
      <c r="AE93" s="27">
        <f t="shared" si="28"/>
        <v>0</v>
      </c>
      <c r="AF93" s="27">
        <f t="shared" si="29"/>
        <v>0</v>
      </c>
      <c r="AG93" s="27">
        <f t="shared" si="30"/>
        <v>0</v>
      </c>
    </row>
    <row r="94" spans="2:33" ht="13.2" x14ac:dyDescent="0.25">
      <c r="B94" s="47">
        <f t="shared" si="31"/>
        <v>1</v>
      </c>
      <c r="C94" s="5">
        <f t="shared" si="32"/>
        <v>83</v>
      </c>
      <c r="D94" s="46"/>
      <c r="E94" s="51"/>
      <c r="F94" s="51"/>
      <c r="G94" s="51"/>
      <c r="H94" s="17"/>
      <c r="I94" s="17"/>
      <c r="J94" s="17"/>
      <c r="K94" s="17"/>
      <c r="L94" s="300">
        <f t="shared" si="33"/>
        <v>0</v>
      </c>
      <c r="M94" s="203">
        <f t="shared" si="34"/>
        <v>0</v>
      </c>
      <c r="N94" s="86"/>
      <c r="O94" s="16"/>
      <c r="P94" s="305" t="e">
        <f>O94*O11</f>
        <v>#DIV/0!</v>
      </c>
      <c r="Q94" s="16"/>
      <c r="R94" s="305" t="e">
        <f>Q94*Q11</f>
        <v>#DIV/0!</v>
      </c>
      <c r="S94" s="309"/>
      <c r="T94" s="303" t="b">
        <f>IF(S11=1,P94*6.67,IF(S11=2,(R94+P94)*3.34))</f>
        <v>0</v>
      </c>
      <c r="U94" s="93">
        <f t="shared" si="13"/>
        <v>0</v>
      </c>
      <c r="V94" s="525"/>
      <c r="W94" s="245">
        <f t="shared" si="35"/>
        <v>0</v>
      </c>
      <c r="X94" s="203">
        <f t="shared" si="23"/>
        <v>1</v>
      </c>
      <c r="Y94" s="3"/>
      <c r="AA94" s="27">
        <f t="shared" si="24"/>
        <v>0</v>
      </c>
      <c r="AB94" s="27">
        <f t="shared" si="25"/>
        <v>0</v>
      </c>
      <c r="AC94" s="27">
        <f t="shared" si="26"/>
        <v>0</v>
      </c>
      <c r="AD94" s="27">
        <f t="shared" si="27"/>
        <v>0</v>
      </c>
      <c r="AE94" s="27">
        <f t="shared" si="28"/>
        <v>0</v>
      </c>
      <c r="AF94" s="27">
        <f t="shared" si="29"/>
        <v>0</v>
      </c>
      <c r="AG94" s="27">
        <f t="shared" si="30"/>
        <v>0</v>
      </c>
    </row>
    <row r="95" spans="2:33" ht="13.2" x14ac:dyDescent="0.25">
      <c r="B95" s="47">
        <f t="shared" si="31"/>
        <v>1</v>
      </c>
      <c r="C95" s="5">
        <f t="shared" si="32"/>
        <v>84</v>
      </c>
      <c r="D95" s="46"/>
      <c r="E95" s="51"/>
      <c r="F95" s="51"/>
      <c r="G95" s="51"/>
      <c r="H95" s="17"/>
      <c r="I95" s="17"/>
      <c r="J95" s="17"/>
      <c r="K95" s="17"/>
      <c r="L95" s="300">
        <f t="shared" si="33"/>
        <v>0</v>
      </c>
      <c r="M95" s="203">
        <f t="shared" si="34"/>
        <v>0</v>
      </c>
      <c r="N95" s="86"/>
      <c r="O95" s="16"/>
      <c r="P95" s="305" t="e">
        <f>O95*O11</f>
        <v>#DIV/0!</v>
      </c>
      <c r="Q95" s="16"/>
      <c r="R95" s="305" t="e">
        <f>Q95*Q11</f>
        <v>#DIV/0!</v>
      </c>
      <c r="S95" s="309"/>
      <c r="T95" s="303" t="b">
        <f>IF(S11=1,P95*6.67,IF(S11=2,(R95+P95)*3.34))</f>
        <v>0</v>
      </c>
      <c r="U95" s="93">
        <f t="shared" si="13"/>
        <v>0</v>
      </c>
      <c r="V95" s="525"/>
      <c r="W95" s="245">
        <f t="shared" si="35"/>
        <v>0</v>
      </c>
      <c r="X95" s="203">
        <f t="shared" si="23"/>
        <v>1</v>
      </c>
      <c r="Y95" s="3"/>
      <c r="AA95" s="27">
        <f t="shared" si="24"/>
        <v>0</v>
      </c>
      <c r="AB95" s="27">
        <f t="shared" si="25"/>
        <v>0</v>
      </c>
      <c r="AC95" s="27">
        <f t="shared" si="26"/>
        <v>0</v>
      </c>
      <c r="AD95" s="27">
        <f t="shared" si="27"/>
        <v>0</v>
      </c>
      <c r="AE95" s="27">
        <f t="shared" si="28"/>
        <v>0</v>
      </c>
      <c r="AF95" s="27">
        <f t="shared" si="29"/>
        <v>0</v>
      </c>
      <c r="AG95" s="27">
        <f t="shared" si="30"/>
        <v>0</v>
      </c>
    </row>
    <row r="96" spans="2:33" ht="13.2" x14ac:dyDescent="0.25">
      <c r="B96" s="47">
        <f t="shared" si="31"/>
        <v>1</v>
      </c>
      <c r="C96" s="5">
        <f t="shared" si="32"/>
        <v>85</v>
      </c>
      <c r="D96" s="46"/>
      <c r="E96" s="51"/>
      <c r="F96" s="51"/>
      <c r="G96" s="51"/>
      <c r="H96" s="17"/>
      <c r="I96" s="17"/>
      <c r="J96" s="17"/>
      <c r="K96" s="17"/>
      <c r="L96" s="300">
        <f t="shared" si="33"/>
        <v>0</v>
      </c>
      <c r="M96" s="203">
        <f t="shared" si="34"/>
        <v>0</v>
      </c>
      <c r="N96" s="86"/>
      <c r="O96" s="16"/>
      <c r="P96" s="305" t="e">
        <f>O96*O11</f>
        <v>#DIV/0!</v>
      </c>
      <c r="Q96" s="16"/>
      <c r="R96" s="305" t="e">
        <f>Q96*Q11</f>
        <v>#DIV/0!</v>
      </c>
      <c r="S96" s="309"/>
      <c r="T96" s="303" t="b">
        <f>IF(S11=1,P96*6.67,IF(S11=2,(R96+P96)*3.34))</f>
        <v>0</v>
      </c>
      <c r="U96" s="93">
        <f t="shared" si="13"/>
        <v>0</v>
      </c>
      <c r="V96" s="525"/>
      <c r="W96" s="245">
        <f t="shared" si="35"/>
        <v>0</v>
      </c>
      <c r="X96" s="203">
        <f t="shared" si="23"/>
        <v>1</v>
      </c>
      <c r="Y96" s="3"/>
      <c r="AA96" s="27">
        <f t="shared" si="24"/>
        <v>0</v>
      </c>
      <c r="AB96" s="27">
        <f t="shared" si="25"/>
        <v>0</v>
      </c>
      <c r="AC96" s="27">
        <f t="shared" si="26"/>
        <v>0</v>
      </c>
      <c r="AD96" s="27">
        <f t="shared" si="27"/>
        <v>0</v>
      </c>
      <c r="AE96" s="27">
        <f t="shared" si="28"/>
        <v>0</v>
      </c>
      <c r="AF96" s="27">
        <f t="shared" si="29"/>
        <v>0</v>
      </c>
      <c r="AG96" s="27">
        <f t="shared" si="30"/>
        <v>0</v>
      </c>
    </row>
    <row r="97" spans="2:33" ht="13.2" x14ac:dyDescent="0.25">
      <c r="B97" s="47">
        <f t="shared" si="31"/>
        <v>1</v>
      </c>
      <c r="C97" s="5">
        <f t="shared" si="32"/>
        <v>86</v>
      </c>
      <c r="D97" s="46"/>
      <c r="E97" s="51"/>
      <c r="F97" s="51"/>
      <c r="G97" s="51"/>
      <c r="H97" s="17"/>
      <c r="I97" s="17"/>
      <c r="J97" s="17"/>
      <c r="K97" s="17"/>
      <c r="L97" s="300">
        <f t="shared" si="33"/>
        <v>0</v>
      </c>
      <c r="M97" s="203">
        <f t="shared" si="34"/>
        <v>0</v>
      </c>
      <c r="N97" s="86"/>
      <c r="O97" s="16"/>
      <c r="P97" s="305" t="e">
        <f>O97*O11</f>
        <v>#DIV/0!</v>
      </c>
      <c r="Q97" s="16"/>
      <c r="R97" s="305" t="e">
        <f>Q97*Q11</f>
        <v>#DIV/0!</v>
      </c>
      <c r="S97" s="309"/>
      <c r="T97" s="303" t="b">
        <f>IF(S11=1,P97*6.67,IF(S11=2,(R97+P97)*3.34))</f>
        <v>0</v>
      </c>
      <c r="U97" s="93">
        <f t="shared" si="13"/>
        <v>0</v>
      </c>
      <c r="V97" s="525"/>
      <c r="W97" s="245">
        <f t="shared" si="35"/>
        <v>0</v>
      </c>
      <c r="X97" s="203">
        <f t="shared" si="23"/>
        <v>1</v>
      </c>
      <c r="Y97" s="3"/>
      <c r="AA97" s="27">
        <f t="shared" si="24"/>
        <v>0</v>
      </c>
      <c r="AB97" s="27">
        <f t="shared" si="25"/>
        <v>0</v>
      </c>
      <c r="AC97" s="27">
        <f t="shared" si="26"/>
        <v>0</v>
      </c>
      <c r="AD97" s="27">
        <f t="shared" si="27"/>
        <v>0</v>
      </c>
      <c r="AE97" s="27">
        <f t="shared" si="28"/>
        <v>0</v>
      </c>
      <c r="AF97" s="27">
        <f t="shared" si="29"/>
        <v>0</v>
      </c>
      <c r="AG97" s="27">
        <f t="shared" si="30"/>
        <v>0</v>
      </c>
    </row>
    <row r="98" spans="2:33" ht="13.2" x14ac:dyDescent="0.25">
      <c r="B98" s="47">
        <f t="shared" si="31"/>
        <v>1</v>
      </c>
      <c r="C98" s="5">
        <f t="shared" si="32"/>
        <v>87</v>
      </c>
      <c r="D98" s="46"/>
      <c r="E98" s="51"/>
      <c r="F98" s="51"/>
      <c r="G98" s="51"/>
      <c r="H98" s="17"/>
      <c r="I98" s="17"/>
      <c r="J98" s="17"/>
      <c r="K98" s="17"/>
      <c r="L98" s="300">
        <f t="shared" si="33"/>
        <v>0</v>
      </c>
      <c r="M98" s="203">
        <f t="shared" si="34"/>
        <v>0</v>
      </c>
      <c r="N98" s="86"/>
      <c r="O98" s="16"/>
      <c r="P98" s="305" t="e">
        <f>O98*O11</f>
        <v>#DIV/0!</v>
      </c>
      <c r="Q98" s="16"/>
      <c r="R98" s="305" t="e">
        <f>Q98*Q11</f>
        <v>#DIV/0!</v>
      </c>
      <c r="S98" s="309"/>
      <c r="T98" s="303" t="b">
        <f>IF(S11=1,P98*6.67,IF(S11=2,(R98+P98)*3.34))</f>
        <v>0</v>
      </c>
      <c r="U98" s="93">
        <f t="shared" si="13"/>
        <v>0</v>
      </c>
      <c r="V98" s="525"/>
      <c r="W98" s="245">
        <f t="shared" si="35"/>
        <v>0</v>
      </c>
      <c r="X98" s="203">
        <f t="shared" si="23"/>
        <v>1</v>
      </c>
      <c r="Y98" s="3"/>
      <c r="AA98" s="27">
        <f t="shared" si="24"/>
        <v>0</v>
      </c>
      <c r="AB98" s="27">
        <f t="shared" si="25"/>
        <v>0</v>
      </c>
      <c r="AC98" s="27">
        <f t="shared" si="26"/>
        <v>0</v>
      </c>
      <c r="AD98" s="27">
        <f t="shared" si="27"/>
        <v>0</v>
      </c>
      <c r="AE98" s="27">
        <f t="shared" si="28"/>
        <v>0</v>
      </c>
      <c r="AF98" s="27">
        <f t="shared" si="29"/>
        <v>0</v>
      </c>
      <c r="AG98" s="27">
        <f t="shared" si="30"/>
        <v>0</v>
      </c>
    </row>
    <row r="99" spans="2:33" ht="13.2" x14ac:dyDescent="0.25">
      <c r="B99" s="47">
        <f t="shared" si="31"/>
        <v>1</v>
      </c>
      <c r="C99" s="5">
        <f t="shared" si="32"/>
        <v>88</v>
      </c>
      <c r="D99" s="46"/>
      <c r="E99" s="51"/>
      <c r="F99" s="51"/>
      <c r="G99" s="51"/>
      <c r="H99" s="17"/>
      <c r="I99" s="17"/>
      <c r="J99" s="17"/>
      <c r="K99" s="17"/>
      <c r="L99" s="300">
        <f t="shared" si="33"/>
        <v>0</v>
      </c>
      <c r="M99" s="203">
        <f t="shared" si="34"/>
        <v>0</v>
      </c>
      <c r="N99" s="86"/>
      <c r="O99" s="16"/>
      <c r="P99" s="305" t="e">
        <f>O99*O11</f>
        <v>#DIV/0!</v>
      </c>
      <c r="Q99" s="16"/>
      <c r="R99" s="305" t="e">
        <f>Q99*Q11</f>
        <v>#DIV/0!</v>
      </c>
      <c r="S99" s="309"/>
      <c r="T99" s="303" t="b">
        <f>IF(S11=1,P99*6.67,IF(S11=2,(R99+P99)*3.34))</f>
        <v>0</v>
      </c>
      <c r="U99" s="93">
        <f t="shared" si="13"/>
        <v>0</v>
      </c>
      <c r="V99" s="525"/>
      <c r="W99" s="245">
        <f t="shared" si="35"/>
        <v>0</v>
      </c>
      <c r="X99" s="203">
        <f t="shared" si="23"/>
        <v>1</v>
      </c>
      <c r="Y99" s="3"/>
      <c r="AA99" s="27">
        <f t="shared" si="24"/>
        <v>0</v>
      </c>
      <c r="AB99" s="27">
        <f t="shared" si="25"/>
        <v>0</v>
      </c>
      <c r="AC99" s="27">
        <f t="shared" si="26"/>
        <v>0</v>
      </c>
      <c r="AD99" s="27">
        <f t="shared" si="27"/>
        <v>0</v>
      </c>
      <c r="AE99" s="27">
        <f t="shared" si="28"/>
        <v>0</v>
      </c>
      <c r="AF99" s="27">
        <f t="shared" si="29"/>
        <v>0</v>
      </c>
      <c r="AG99" s="27">
        <f t="shared" si="30"/>
        <v>0</v>
      </c>
    </row>
    <row r="100" spans="2:33" ht="13.2" x14ac:dyDescent="0.25">
      <c r="B100" s="47">
        <f t="shared" si="31"/>
        <v>1</v>
      </c>
      <c r="C100" s="5">
        <f t="shared" si="32"/>
        <v>89</v>
      </c>
      <c r="D100" s="46"/>
      <c r="E100" s="51"/>
      <c r="F100" s="51"/>
      <c r="G100" s="51"/>
      <c r="H100" s="17"/>
      <c r="I100" s="17"/>
      <c r="J100" s="17"/>
      <c r="K100" s="17"/>
      <c r="L100" s="300">
        <f t="shared" si="33"/>
        <v>0</v>
      </c>
      <c r="M100" s="203">
        <f t="shared" si="34"/>
        <v>0</v>
      </c>
      <c r="N100" s="86"/>
      <c r="O100" s="16"/>
      <c r="P100" s="305" t="e">
        <f>O100*O11</f>
        <v>#DIV/0!</v>
      </c>
      <c r="Q100" s="16"/>
      <c r="R100" s="305" t="e">
        <f>Q100*Q11</f>
        <v>#DIV/0!</v>
      </c>
      <c r="S100" s="309"/>
      <c r="T100" s="303" t="b">
        <f>IF(S11=1,P100*6.67,IF(S11=2,(R100+P100)*3.34))</f>
        <v>0</v>
      </c>
      <c r="U100" s="93">
        <f t="shared" si="13"/>
        <v>0</v>
      </c>
      <c r="V100" s="525"/>
      <c r="W100" s="245">
        <f t="shared" si="35"/>
        <v>0</v>
      </c>
      <c r="X100" s="203">
        <f t="shared" si="23"/>
        <v>1</v>
      </c>
      <c r="Y100" s="3"/>
      <c r="AA100" s="27">
        <f t="shared" si="24"/>
        <v>0</v>
      </c>
      <c r="AB100" s="27">
        <f t="shared" si="25"/>
        <v>0</v>
      </c>
      <c r="AC100" s="27">
        <f t="shared" si="26"/>
        <v>0</v>
      </c>
      <c r="AD100" s="27">
        <f t="shared" si="27"/>
        <v>0</v>
      </c>
      <c r="AE100" s="27">
        <f t="shared" si="28"/>
        <v>0</v>
      </c>
      <c r="AF100" s="27">
        <f t="shared" si="29"/>
        <v>0</v>
      </c>
      <c r="AG100" s="27">
        <f t="shared" si="30"/>
        <v>0</v>
      </c>
    </row>
    <row r="101" spans="2:33" ht="13.2" x14ac:dyDescent="0.25">
      <c r="B101" s="47">
        <f t="shared" si="31"/>
        <v>1</v>
      </c>
      <c r="C101" s="5">
        <f t="shared" si="32"/>
        <v>90</v>
      </c>
      <c r="D101" s="46"/>
      <c r="E101" s="51"/>
      <c r="F101" s="51"/>
      <c r="G101" s="51"/>
      <c r="H101" s="17"/>
      <c r="I101" s="17"/>
      <c r="J101" s="17"/>
      <c r="K101" s="17"/>
      <c r="L101" s="300">
        <f t="shared" si="33"/>
        <v>0</v>
      </c>
      <c r="M101" s="203">
        <f t="shared" si="34"/>
        <v>0</v>
      </c>
      <c r="N101" s="86"/>
      <c r="O101" s="16"/>
      <c r="P101" s="305" t="e">
        <f>O101*O11</f>
        <v>#DIV/0!</v>
      </c>
      <c r="Q101" s="16"/>
      <c r="R101" s="305" t="e">
        <f>Q101*Q11</f>
        <v>#DIV/0!</v>
      </c>
      <c r="S101" s="309"/>
      <c r="T101" s="303" t="b">
        <f>IF(S11=1,P101*6.67,IF(S11=2,(R101+P101)*3.34))</f>
        <v>0</v>
      </c>
      <c r="U101" s="93">
        <f t="shared" si="13"/>
        <v>0</v>
      </c>
      <c r="V101" s="525"/>
      <c r="W101" s="245">
        <f t="shared" si="35"/>
        <v>0</v>
      </c>
      <c r="X101" s="203">
        <f t="shared" si="23"/>
        <v>1</v>
      </c>
      <c r="Y101" s="3"/>
      <c r="AA101" s="27">
        <f t="shared" si="24"/>
        <v>0</v>
      </c>
      <c r="AB101" s="27">
        <f t="shared" si="25"/>
        <v>0</v>
      </c>
      <c r="AC101" s="27">
        <f t="shared" si="26"/>
        <v>0</v>
      </c>
      <c r="AD101" s="27">
        <f t="shared" si="27"/>
        <v>0</v>
      </c>
      <c r="AE101" s="27">
        <f t="shared" si="28"/>
        <v>0</v>
      </c>
      <c r="AF101" s="27">
        <f t="shared" si="29"/>
        <v>0</v>
      </c>
      <c r="AG101" s="27">
        <f t="shared" si="30"/>
        <v>0</v>
      </c>
    </row>
    <row r="102" spans="2:33" ht="13.2" x14ac:dyDescent="0.25">
      <c r="B102" s="47">
        <f t="shared" si="31"/>
        <v>1</v>
      </c>
      <c r="C102" s="5">
        <f t="shared" si="32"/>
        <v>91</v>
      </c>
      <c r="D102" s="46"/>
      <c r="E102" s="51"/>
      <c r="F102" s="51"/>
      <c r="G102" s="51"/>
      <c r="H102" s="17"/>
      <c r="I102" s="17"/>
      <c r="J102" s="17"/>
      <c r="K102" s="17"/>
      <c r="L102" s="300">
        <f t="shared" si="33"/>
        <v>0</v>
      </c>
      <c r="M102" s="203">
        <f t="shared" si="34"/>
        <v>0</v>
      </c>
      <c r="N102" s="86"/>
      <c r="O102" s="16"/>
      <c r="P102" s="305" t="e">
        <f>O102*O11</f>
        <v>#DIV/0!</v>
      </c>
      <c r="Q102" s="16"/>
      <c r="R102" s="305" t="e">
        <f>Q102*Q11</f>
        <v>#DIV/0!</v>
      </c>
      <c r="S102" s="309"/>
      <c r="T102" s="303" t="b">
        <f>IF(S11=1,P102*6.67,IF(S11=2,(R102+P102)*3.34))</f>
        <v>0</v>
      </c>
      <c r="U102" s="93">
        <f t="shared" si="13"/>
        <v>0</v>
      </c>
      <c r="V102" s="525"/>
      <c r="W102" s="245">
        <f t="shared" si="35"/>
        <v>0</v>
      </c>
      <c r="X102" s="203">
        <f t="shared" si="23"/>
        <v>1</v>
      </c>
      <c r="Y102" s="3"/>
      <c r="AA102" s="27">
        <f t="shared" si="24"/>
        <v>0</v>
      </c>
      <c r="AB102" s="27">
        <f t="shared" si="25"/>
        <v>0</v>
      </c>
      <c r="AC102" s="27">
        <f t="shared" si="26"/>
        <v>0</v>
      </c>
      <c r="AD102" s="27">
        <f t="shared" si="27"/>
        <v>0</v>
      </c>
      <c r="AE102" s="27">
        <f t="shared" si="28"/>
        <v>0</v>
      </c>
      <c r="AF102" s="27">
        <f t="shared" si="29"/>
        <v>0</v>
      </c>
      <c r="AG102" s="27">
        <f t="shared" si="30"/>
        <v>0</v>
      </c>
    </row>
    <row r="103" spans="2:33" ht="13.2" x14ac:dyDescent="0.25">
      <c r="B103" s="47">
        <f t="shared" si="31"/>
        <v>1</v>
      </c>
      <c r="C103" s="5">
        <f t="shared" si="32"/>
        <v>92</v>
      </c>
      <c r="D103" s="46"/>
      <c r="E103" s="51"/>
      <c r="F103" s="51"/>
      <c r="G103" s="51"/>
      <c r="H103" s="17"/>
      <c r="I103" s="17"/>
      <c r="J103" s="17"/>
      <c r="K103" s="17"/>
      <c r="L103" s="300">
        <f t="shared" si="33"/>
        <v>0</v>
      </c>
      <c r="M103" s="203">
        <f t="shared" si="34"/>
        <v>0</v>
      </c>
      <c r="N103" s="86"/>
      <c r="O103" s="16"/>
      <c r="P103" s="305" t="e">
        <f>O103*O11</f>
        <v>#DIV/0!</v>
      </c>
      <c r="Q103" s="16"/>
      <c r="R103" s="305" t="e">
        <f>Q103*Q11</f>
        <v>#DIV/0!</v>
      </c>
      <c r="S103" s="309"/>
      <c r="T103" s="303" t="b">
        <f>IF(S11=1,P103*6.67,IF(S11=2,(R103+P103)*3.34))</f>
        <v>0</v>
      </c>
      <c r="U103" s="93">
        <f t="shared" si="13"/>
        <v>0</v>
      </c>
      <c r="V103" s="525"/>
      <c r="W103" s="245">
        <f t="shared" si="35"/>
        <v>0</v>
      </c>
      <c r="X103" s="203">
        <f t="shared" si="23"/>
        <v>1</v>
      </c>
      <c r="Y103" s="3"/>
      <c r="AA103" s="27">
        <f t="shared" si="24"/>
        <v>0</v>
      </c>
      <c r="AB103" s="27">
        <f t="shared" si="25"/>
        <v>0</v>
      </c>
      <c r="AC103" s="27">
        <f t="shared" si="26"/>
        <v>0</v>
      </c>
      <c r="AD103" s="27">
        <f t="shared" si="27"/>
        <v>0</v>
      </c>
      <c r="AE103" s="27">
        <f t="shared" si="28"/>
        <v>0</v>
      </c>
      <c r="AF103" s="27">
        <f t="shared" si="29"/>
        <v>0</v>
      </c>
      <c r="AG103" s="27">
        <f t="shared" si="30"/>
        <v>0</v>
      </c>
    </row>
    <row r="104" spans="2:33" ht="13.2" x14ac:dyDescent="0.25">
      <c r="B104" s="47">
        <f t="shared" si="31"/>
        <v>1</v>
      </c>
      <c r="C104" s="5">
        <f t="shared" si="32"/>
        <v>93</v>
      </c>
      <c r="D104" s="46"/>
      <c r="E104" s="51"/>
      <c r="F104" s="51"/>
      <c r="G104" s="51"/>
      <c r="H104" s="17"/>
      <c r="I104" s="17"/>
      <c r="J104" s="17"/>
      <c r="K104" s="17"/>
      <c r="L104" s="300">
        <f t="shared" si="33"/>
        <v>0</v>
      </c>
      <c r="M104" s="203">
        <f t="shared" si="34"/>
        <v>0</v>
      </c>
      <c r="N104" s="86"/>
      <c r="O104" s="16"/>
      <c r="P104" s="305" t="e">
        <f>O104*O11</f>
        <v>#DIV/0!</v>
      </c>
      <c r="Q104" s="16"/>
      <c r="R104" s="305" t="e">
        <f>Q104*Q11</f>
        <v>#DIV/0!</v>
      </c>
      <c r="S104" s="309"/>
      <c r="T104" s="303" t="b">
        <f>IF(S11=1,P104*6.67,IF(S11=2,(R104+P104)*3.34))</f>
        <v>0</v>
      </c>
      <c r="U104" s="93">
        <f t="shared" si="13"/>
        <v>0</v>
      </c>
      <c r="V104" s="525"/>
      <c r="W104" s="245">
        <f t="shared" si="35"/>
        <v>0</v>
      </c>
      <c r="X104" s="203">
        <f t="shared" si="23"/>
        <v>1</v>
      </c>
      <c r="Y104" s="3"/>
      <c r="AA104" s="27">
        <f t="shared" si="24"/>
        <v>0</v>
      </c>
      <c r="AB104" s="27">
        <f t="shared" si="25"/>
        <v>0</v>
      </c>
      <c r="AC104" s="27">
        <f t="shared" si="26"/>
        <v>0</v>
      </c>
      <c r="AD104" s="27">
        <f t="shared" si="27"/>
        <v>0</v>
      </c>
      <c r="AE104" s="27">
        <f t="shared" si="28"/>
        <v>0</v>
      </c>
      <c r="AF104" s="27">
        <f t="shared" si="29"/>
        <v>0</v>
      </c>
      <c r="AG104" s="27">
        <f t="shared" si="30"/>
        <v>0</v>
      </c>
    </row>
    <row r="105" spans="2:33" ht="13.2" x14ac:dyDescent="0.25">
      <c r="B105" s="47">
        <f t="shared" si="31"/>
        <v>1</v>
      </c>
      <c r="C105" s="5">
        <f t="shared" si="32"/>
        <v>94</v>
      </c>
      <c r="D105" s="46"/>
      <c r="E105" s="51"/>
      <c r="F105" s="51"/>
      <c r="G105" s="51"/>
      <c r="H105" s="17"/>
      <c r="I105" s="17"/>
      <c r="J105" s="17"/>
      <c r="K105" s="17"/>
      <c r="L105" s="300">
        <f t="shared" si="33"/>
        <v>0</v>
      </c>
      <c r="M105" s="203">
        <f t="shared" si="34"/>
        <v>0</v>
      </c>
      <c r="N105" s="86"/>
      <c r="O105" s="16"/>
      <c r="P105" s="305" t="e">
        <f>O105*O11</f>
        <v>#DIV/0!</v>
      </c>
      <c r="Q105" s="16"/>
      <c r="R105" s="305" t="e">
        <f>Q105*Q11</f>
        <v>#DIV/0!</v>
      </c>
      <c r="S105" s="309"/>
      <c r="T105" s="303" t="b">
        <f>IF(S11=1,P105*6.67,IF(S11=2,(R105+P105)*3.34))</f>
        <v>0</v>
      </c>
      <c r="U105" s="93">
        <f t="shared" si="13"/>
        <v>0</v>
      </c>
      <c r="V105" s="525"/>
      <c r="W105" s="245">
        <f t="shared" si="35"/>
        <v>0</v>
      </c>
      <c r="X105" s="203">
        <f t="shared" si="23"/>
        <v>1</v>
      </c>
      <c r="Y105" s="3"/>
      <c r="AA105" s="27">
        <f t="shared" si="24"/>
        <v>0</v>
      </c>
      <c r="AB105" s="27">
        <f t="shared" si="25"/>
        <v>0</v>
      </c>
      <c r="AC105" s="27">
        <f t="shared" si="26"/>
        <v>0</v>
      </c>
      <c r="AD105" s="27">
        <f t="shared" si="27"/>
        <v>0</v>
      </c>
      <c r="AE105" s="27">
        <f t="shared" si="28"/>
        <v>0</v>
      </c>
      <c r="AF105" s="27">
        <f t="shared" si="29"/>
        <v>0</v>
      </c>
      <c r="AG105" s="27">
        <f t="shared" si="30"/>
        <v>0</v>
      </c>
    </row>
    <row r="106" spans="2:33" ht="13.2" x14ac:dyDescent="0.25">
      <c r="B106" s="47">
        <f t="shared" si="31"/>
        <v>1</v>
      </c>
      <c r="C106" s="5">
        <f t="shared" si="32"/>
        <v>95</v>
      </c>
      <c r="D106" s="46"/>
      <c r="E106" s="51"/>
      <c r="F106" s="51"/>
      <c r="G106" s="51"/>
      <c r="H106" s="17"/>
      <c r="I106" s="17"/>
      <c r="J106" s="17"/>
      <c r="K106" s="17"/>
      <c r="L106" s="300">
        <f t="shared" si="33"/>
        <v>0</v>
      </c>
      <c r="M106" s="203">
        <f t="shared" si="34"/>
        <v>0</v>
      </c>
      <c r="N106" s="86"/>
      <c r="O106" s="16"/>
      <c r="P106" s="305" t="e">
        <f>O106*O11</f>
        <v>#DIV/0!</v>
      </c>
      <c r="Q106" s="16"/>
      <c r="R106" s="305" t="e">
        <f>Q106*Q11</f>
        <v>#DIV/0!</v>
      </c>
      <c r="S106" s="309"/>
      <c r="T106" s="303" t="b">
        <f>IF(S11=1,P106*6.67,IF(S11=2,(R106+P106)*3.34))</f>
        <v>0</v>
      </c>
      <c r="U106" s="93">
        <f t="shared" si="13"/>
        <v>0</v>
      </c>
      <c r="V106" s="525"/>
      <c r="W106" s="245">
        <f t="shared" si="35"/>
        <v>0</v>
      </c>
      <c r="X106" s="203">
        <f t="shared" si="23"/>
        <v>1</v>
      </c>
      <c r="Y106" s="3"/>
      <c r="AA106" s="27">
        <f t="shared" si="24"/>
        <v>0</v>
      </c>
      <c r="AB106" s="27">
        <f t="shared" si="25"/>
        <v>0</v>
      </c>
      <c r="AC106" s="27">
        <f t="shared" si="26"/>
        <v>0</v>
      </c>
      <c r="AD106" s="27">
        <f t="shared" si="27"/>
        <v>0</v>
      </c>
      <c r="AE106" s="27">
        <f t="shared" si="28"/>
        <v>0</v>
      </c>
      <c r="AF106" s="27">
        <f t="shared" si="29"/>
        <v>0</v>
      </c>
      <c r="AG106" s="27">
        <f t="shared" si="30"/>
        <v>0</v>
      </c>
    </row>
    <row r="107" spans="2:33" ht="13.2" x14ac:dyDescent="0.25">
      <c r="B107" s="47">
        <f t="shared" si="31"/>
        <v>1</v>
      </c>
      <c r="C107" s="5">
        <f t="shared" si="32"/>
        <v>96</v>
      </c>
      <c r="D107" s="46"/>
      <c r="E107" s="51"/>
      <c r="F107" s="51"/>
      <c r="G107" s="51"/>
      <c r="H107" s="17"/>
      <c r="I107" s="17"/>
      <c r="J107" s="17"/>
      <c r="K107" s="17"/>
      <c r="L107" s="300">
        <f t="shared" si="33"/>
        <v>0</v>
      </c>
      <c r="M107" s="203">
        <f t="shared" si="34"/>
        <v>0</v>
      </c>
      <c r="N107" s="86"/>
      <c r="O107" s="16"/>
      <c r="P107" s="305" t="e">
        <f>O107*O11</f>
        <v>#DIV/0!</v>
      </c>
      <c r="Q107" s="16"/>
      <c r="R107" s="305" t="e">
        <f>Q107*Q11</f>
        <v>#DIV/0!</v>
      </c>
      <c r="S107" s="309"/>
      <c r="T107" s="303" t="b">
        <f>IF(S11=1,P107*6.67,IF(S11=2,(R107+P107)*3.34))</f>
        <v>0</v>
      </c>
      <c r="U107" s="93">
        <f t="shared" si="13"/>
        <v>0</v>
      </c>
      <c r="V107" s="525"/>
      <c r="W107" s="245">
        <f t="shared" si="35"/>
        <v>0</v>
      </c>
      <c r="X107" s="203">
        <f t="shared" si="23"/>
        <v>1</v>
      </c>
      <c r="Y107" s="3"/>
      <c r="AA107" s="27">
        <f t="shared" si="24"/>
        <v>0</v>
      </c>
      <c r="AB107" s="27">
        <f t="shared" si="25"/>
        <v>0</v>
      </c>
      <c r="AC107" s="27">
        <f t="shared" si="26"/>
        <v>0</v>
      </c>
      <c r="AD107" s="27">
        <f t="shared" si="27"/>
        <v>0</v>
      </c>
      <c r="AE107" s="27">
        <f t="shared" si="28"/>
        <v>0</v>
      </c>
      <c r="AF107" s="27">
        <f t="shared" si="29"/>
        <v>0</v>
      </c>
      <c r="AG107" s="27">
        <f t="shared" si="30"/>
        <v>0</v>
      </c>
    </row>
    <row r="108" spans="2:33" ht="13.2" x14ac:dyDescent="0.25">
      <c r="B108" s="47">
        <f t="shared" si="31"/>
        <v>1</v>
      </c>
      <c r="C108" s="5">
        <f t="shared" si="32"/>
        <v>97</v>
      </c>
      <c r="D108" s="46"/>
      <c r="E108" s="51"/>
      <c r="F108" s="51"/>
      <c r="G108" s="51"/>
      <c r="H108" s="17"/>
      <c r="I108" s="17"/>
      <c r="J108" s="17"/>
      <c r="K108" s="17"/>
      <c r="L108" s="300">
        <f t="shared" si="33"/>
        <v>0</v>
      </c>
      <c r="M108" s="203">
        <f t="shared" si="34"/>
        <v>0</v>
      </c>
      <c r="N108" s="86"/>
      <c r="O108" s="16"/>
      <c r="P108" s="305" t="e">
        <f>O108*O11</f>
        <v>#DIV/0!</v>
      </c>
      <c r="Q108" s="16"/>
      <c r="R108" s="305" t="e">
        <f>Q108*Q11</f>
        <v>#DIV/0!</v>
      </c>
      <c r="S108" s="309"/>
      <c r="T108" s="303" t="b">
        <f>IF(S11=1,P108*6.67,IF(S11=2,(R108+P108)*3.34))</f>
        <v>0</v>
      </c>
      <c r="U108" s="93">
        <f t="shared" si="13"/>
        <v>0</v>
      </c>
      <c r="V108" s="525"/>
      <c r="W108" s="245">
        <f t="shared" si="35"/>
        <v>0</v>
      </c>
      <c r="X108" s="203">
        <f t="shared" si="23"/>
        <v>1</v>
      </c>
      <c r="Y108" s="3"/>
      <c r="AA108" s="27">
        <f t="shared" si="24"/>
        <v>0</v>
      </c>
      <c r="AB108" s="27">
        <f t="shared" si="25"/>
        <v>0</v>
      </c>
      <c r="AC108" s="27">
        <f t="shared" si="26"/>
        <v>0</v>
      </c>
      <c r="AD108" s="27">
        <f t="shared" si="27"/>
        <v>0</v>
      </c>
      <c r="AE108" s="27">
        <f t="shared" si="28"/>
        <v>0</v>
      </c>
      <c r="AF108" s="27">
        <f t="shared" si="29"/>
        <v>0</v>
      </c>
      <c r="AG108" s="27">
        <f t="shared" si="30"/>
        <v>0</v>
      </c>
    </row>
    <row r="109" spans="2:33" ht="13.2" x14ac:dyDescent="0.25">
      <c r="B109" s="47">
        <f t="shared" si="31"/>
        <v>1</v>
      </c>
      <c r="C109" s="5">
        <f t="shared" si="32"/>
        <v>98</v>
      </c>
      <c r="D109" s="46"/>
      <c r="E109" s="51"/>
      <c r="F109" s="51"/>
      <c r="G109" s="51"/>
      <c r="H109" s="17"/>
      <c r="I109" s="17"/>
      <c r="J109" s="17"/>
      <c r="K109" s="17"/>
      <c r="L109" s="300">
        <f t="shared" si="33"/>
        <v>0</v>
      </c>
      <c r="M109" s="203">
        <f t="shared" si="34"/>
        <v>0</v>
      </c>
      <c r="N109" s="86"/>
      <c r="O109" s="16"/>
      <c r="P109" s="305" t="e">
        <f>O109*O11</f>
        <v>#DIV/0!</v>
      </c>
      <c r="Q109" s="16"/>
      <c r="R109" s="305" t="e">
        <f>Q109*Q11</f>
        <v>#DIV/0!</v>
      </c>
      <c r="S109" s="309"/>
      <c r="T109" s="303" t="b">
        <f>IF(S11=1,P109*6.67,IF(S11=2,(R109+P109)*3.34))</f>
        <v>0</v>
      </c>
      <c r="U109" s="93">
        <f t="shared" si="13"/>
        <v>0</v>
      </c>
      <c r="V109" s="525"/>
      <c r="W109" s="245">
        <f t="shared" si="35"/>
        <v>0</v>
      </c>
      <c r="X109" s="203">
        <f t="shared" si="23"/>
        <v>1</v>
      </c>
      <c r="Y109" s="3"/>
      <c r="AA109" s="27">
        <f t="shared" si="24"/>
        <v>0</v>
      </c>
      <c r="AB109" s="27">
        <f t="shared" si="25"/>
        <v>0</v>
      </c>
      <c r="AC109" s="27">
        <f t="shared" si="26"/>
        <v>0</v>
      </c>
      <c r="AD109" s="27">
        <f t="shared" si="27"/>
        <v>0</v>
      </c>
      <c r="AE109" s="27">
        <f t="shared" si="28"/>
        <v>0</v>
      </c>
      <c r="AF109" s="27">
        <f t="shared" si="29"/>
        <v>0</v>
      </c>
      <c r="AG109" s="27">
        <f t="shared" si="30"/>
        <v>0</v>
      </c>
    </row>
    <row r="110" spans="2:33" ht="13.2" x14ac:dyDescent="0.25">
      <c r="B110" s="47">
        <f t="shared" si="31"/>
        <v>1</v>
      </c>
      <c r="C110" s="5">
        <f t="shared" si="32"/>
        <v>99</v>
      </c>
      <c r="D110" s="46"/>
      <c r="E110" s="51"/>
      <c r="F110" s="51"/>
      <c r="G110" s="51"/>
      <c r="H110" s="17"/>
      <c r="I110" s="17"/>
      <c r="J110" s="17"/>
      <c r="K110" s="17"/>
      <c r="L110" s="300">
        <f t="shared" si="33"/>
        <v>0</v>
      </c>
      <c r="M110" s="203">
        <f t="shared" si="34"/>
        <v>0</v>
      </c>
      <c r="N110" s="86"/>
      <c r="O110" s="16"/>
      <c r="P110" s="305" t="e">
        <f>O110*O11</f>
        <v>#DIV/0!</v>
      </c>
      <c r="Q110" s="16"/>
      <c r="R110" s="305" t="e">
        <f>Q110*Q11</f>
        <v>#DIV/0!</v>
      </c>
      <c r="S110" s="309"/>
      <c r="T110" s="303" t="b">
        <f>IF(S11=1,P110*6.67,IF(S11=2,(R110+P110)*3.34))</f>
        <v>0</v>
      </c>
      <c r="U110" s="93">
        <f t="shared" si="13"/>
        <v>0</v>
      </c>
      <c r="V110" s="525"/>
      <c r="W110" s="245">
        <f t="shared" si="35"/>
        <v>0</v>
      </c>
      <c r="X110" s="203">
        <f t="shared" si="23"/>
        <v>1</v>
      </c>
      <c r="Y110" s="3"/>
      <c r="AA110" s="27">
        <f t="shared" si="24"/>
        <v>0</v>
      </c>
      <c r="AB110" s="27">
        <f t="shared" si="25"/>
        <v>0</v>
      </c>
      <c r="AC110" s="27">
        <f t="shared" si="26"/>
        <v>0</v>
      </c>
      <c r="AD110" s="27">
        <f t="shared" si="27"/>
        <v>0</v>
      </c>
      <c r="AE110" s="27">
        <f t="shared" si="28"/>
        <v>0</v>
      </c>
      <c r="AF110" s="27">
        <f t="shared" si="29"/>
        <v>0</v>
      </c>
      <c r="AG110" s="27">
        <f t="shared" si="30"/>
        <v>0</v>
      </c>
    </row>
    <row r="111" spans="2:33" ht="13.2" x14ac:dyDescent="0.25">
      <c r="B111" s="47">
        <f t="shared" si="31"/>
        <v>1</v>
      </c>
      <c r="C111" s="5">
        <f t="shared" si="32"/>
        <v>100</v>
      </c>
      <c r="D111" s="46"/>
      <c r="E111" s="51"/>
      <c r="F111" s="51"/>
      <c r="G111" s="51"/>
      <c r="H111" s="17"/>
      <c r="I111" s="17"/>
      <c r="J111" s="17"/>
      <c r="K111" s="17"/>
      <c r="L111" s="300">
        <f t="shared" si="33"/>
        <v>0</v>
      </c>
      <c r="M111" s="203">
        <f t="shared" si="34"/>
        <v>0</v>
      </c>
      <c r="N111" s="86"/>
      <c r="O111" s="16"/>
      <c r="P111" s="305" t="e">
        <f>O111*O11</f>
        <v>#DIV/0!</v>
      </c>
      <c r="Q111" s="16"/>
      <c r="R111" s="305" t="e">
        <f>Q111*Q11</f>
        <v>#DIV/0!</v>
      </c>
      <c r="S111" s="309"/>
      <c r="T111" s="303" t="b">
        <f>IF(S11=1,P111*6.67,IF(S11=2,(R111+P111)*3.34))</f>
        <v>0</v>
      </c>
      <c r="U111" s="93">
        <f t="shared" si="13"/>
        <v>0</v>
      </c>
      <c r="V111" s="525"/>
      <c r="W111" s="245">
        <f t="shared" si="35"/>
        <v>0</v>
      </c>
      <c r="X111" s="203">
        <f t="shared" si="23"/>
        <v>1</v>
      </c>
      <c r="Y111" s="3"/>
      <c r="AA111" s="27">
        <f t="shared" si="24"/>
        <v>0</v>
      </c>
      <c r="AB111" s="27">
        <f t="shared" si="25"/>
        <v>0</v>
      </c>
      <c r="AC111" s="27">
        <f t="shared" si="26"/>
        <v>0</v>
      </c>
      <c r="AD111" s="27">
        <f t="shared" si="27"/>
        <v>0</v>
      </c>
      <c r="AE111" s="27">
        <f t="shared" si="28"/>
        <v>0</v>
      </c>
      <c r="AF111" s="27">
        <f t="shared" si="29"/>
        <v>0</v>
      </c>
      <c r="AG111" s="27">
        <f t="shared" si="30"/>
        <v>0</v>
      </c>
    </row>
    <row r="112" spans="2:33" ht="13.2" x14ac:dyDescent="0.25">
      <c r="B112" s="47">
        <f t="shared" si="31"/>
        <v>1</v>
      </c>
      <c r="C112" s="5">
        <f t="shared" si="32"/>
        <v>101</v>
      </c>
      <c r="D112" s="46"/>
      <c r="E112" s="51"/>
      <c r="F112" s="51"/>
      <c r="G112" s="51"/>
      <c r="H112" s="17"/>
      <c r="I112" s="17"/>
      <c r="J112" s="17"/>
      <c r="K112" s="17"/>
      <c r="L112" s="300">
        <f t="shared" si="33"/>
        <v>0</v>
      </c>
      <c r="M112" s="203">
        <f t="shared" si="34"/>
        <v>0</v>
      </c>
      <c r="N112" s="86"/>
      <c r="O112" s="16"/>
      <c r="P112" s="305" t="e">
        <f>O112*O11</f>
        <v>#DIV/0!</v>
      </c>
      <c r="Q112" s="16"/>
      <c r="R112" s="305" t="e">
        <f>Q112*Q11</f>
        <v>#DIV/0!</v>
      </c>
      <c r="S112" s="309"/>
      <c r="T112" s="303" t="b">
        <f>IF(S11=1,P112*6.67,IF(S11=2,(R112+P112)*3.34))</f>
        <v>0</v>
      </c>
      <c r="U112" s="93">
        <f t="shared" si="13"/>
        <v>0</v>
      </c>
      <c r="V112" s="525"/>
      <c r="W112" s="245">
        <f t="shared" si="35"/>
        <v>0</v>
      </c>
      <c r="X112" s="203">
        <f t="shared" si="23"/>
        <v>1</v>
      </c>
      <c r="Y112" s="3"/>
      <c r="AA112" s="27">
        <f t="shared" si="24"/>
        <v>0</v>
      </c>
      <c r="AB112" s="27">
        <f t="shared" si="25"/>
        <v>0</v>
      </c>
      <c r="AC112" s="27">
        <f t="shared" si="26"/>
        <v>0</v>
      </c>
      <c r="AD112" s="27">
        <f t="shared" si="27"/>
        <v>0</v>
      </c>
      <c r="AE112" s="27">
        <f t="shared" si="28"/>
        <v>0</v>
      </c>
      <c r="AF112" s="27">
        <f t="shared" si="29"/>
        <v>0</v>
      </c>
      <c r="AG112" s="27">
        <f t="shared" si="30"/>
        <v>0</v>
      </c>
    </row>
    <row r="113" spans="2:33" ht="13.2" x14ac:dyDescent="0.25">
      <c r="B113" s="47">
        <f t="shared" si="31"/>
        <v>1</v>
      </c>
      <c r="C113" s="5">
        <f t="shared" si="32"/>
        <v>102</v>
      </c>
      <c r="D113" s="46"/>
      <c r="E113" s="51"/>
      <c r="F113" s="51"/>
      <c r="G113" s="51"/>
      <c r="H113" s="17"/>
      <c r="I113" s="17"/>
      <c r="J113" s="17"/>
      <c r="K113" s="17"/>
      <c r="L113" s="300">
        <f t="shared" si="33"/>
        <v>0</v>
      </c>
      <c r="M113" s="203">
        <f t="shared" si="34"/>
        <v>0</v>
      </c>
      <c r="N113" s="86"/>
      <c r="O113" s="16"/>
      <c r="P113" s="305" t="e">
        <f>O113*O11</f>
        <v>#DIV/0!</v>
      </c>
      <c r="Q113" s="16"/>
      <c r="R113" s="305" t="e">
        <f>Q113*Q11</f>
        <v>#DIV/0!</v>
      </c>
      <c r="S113" s="309"/>
      <c r="T113" s="303" t="b">
        <f>IF(S11=1,P113*6.67,IF(S11=2,(R113+P113)*3.34))</f>
        <v>0</v>
      </c>
      <c r="U113" s="93">
        <f t="shared" si="13"/>
        <v>0</v>
      </c>
      <c r="V113" s="525"/>
      <c r="W113" s="245">
        <f t="shared" si="35"/>
        <v>0</v>
      </c>
      <c r="X113" s="203">
        <f t="shared" si="23"/>
        <v>1</v>
      </c>
      <c r="Y113" s="3"/>
      <c r="AA113" s="27">
        <f t="shared" si="24"/>
        <v>0</v>
      </c>
      <c r="AB113" s="27">
        <f t="shared" si="25"/>
        <v>0</v>
      </c>
      <c r="AC113" s="27">
        <f t="shared" si="26"/>
        <v>0</v>
      </c>
      <c r="AD113" s="27">
        <f t="shared" si="27"/>
        <v>0</v>
      </c>
      <c r="AE113" s="27">
        <f t="shared" si="28"/>
        <v>0</v>
      </c>
      <c r="AF113" s="27">
        <f t="shared" si="29"/>
        <v>0</v>
      </c>
      <c r="AG113" s="27">
        <f t="shared" si="30"/>
        <v>0</v>
      </c>
    </row>
    <row r="114" spans="2:33" ht="13.2" x14ac:dyDescent="0.25">
      <c r="B114" s="47">
        <f t="shared" si="31"/>
        <v>1</v>
      </c>
      <c r="C114" s="5">
        <f t="shared" si="32"/>
        <v>103</v>
      </c>
      <c r="D114" s="46"/>
      <c r="E114" s="51"/>
      <c r="F114" s="51"/>
      <c r="G114" s="51"/>
      <c r="H114" s="17"/>
      <c r="I114" s="17"/>
      <c r="J114" s="17"/>
      <c r="K114" s="17"/>
      <c r="L114" s="300">
        <f t="shared" si="33"/>
        <v>0</v>
      </c>
      <c r="M114" s="203">
        <f t="shared" si="34"/>
        <v>0</v>
      </c>
      <c r="N114" s="86"/>
      <c r="O114" s="16"/>
      <c r="P114" s="305" t="e">
        <f>O114*O11</f>
        <v>#DIV/0!</v>
      </c>
      <c r="Q114" s="16"/>
      <c r="R114" s="305" t="e">
        <f>Q114*Q11</f>
        <v>#DIV/0!</v>
      </c>
      <c r="S114" s="309"/>
      <c r="T114" s="303" t="b">
        <f>IF(S11=1,P114*6.67,IF(S11=2,(R114+P114)*3.34))</f>
        <v>0</v>
      </c>
      <c r="U114" s="93">
        <f t="shared" si="13"/>
        <v>0</v>
      </c>
      <c r="V114" s="525"/>
      <c r="W114" s="245">
        <f t="shared" si="35"/>
        <v>0</v>
      </c>
      <c r="X114" s="203">
        <f t="shared" si="23"/>
        <v>1</v>
      </c>
      <c r="Y114" s="3"/>
      <c r="AA114" s="27">
        <f t="shared" si="24"/>
        <v>0</v>
      </c>
      <c r="AB114" s="27">
        <f t="shared" si="25"/>
        <v>0</v>
      </c>
      <c r="AC114" s="27">
        <f t="shared" si="26"/>
        <v>0</v>
      </c>
      <c r="AD114" s="27">
        <f t="shared" si="27"/>
        <v>0</v>
      </c>
      <c r="AE114" s="27">
        <f t="shared" si="28"/>
        <v>0</v>
      </c>
      <c r="AF114" s="27">
        <f t="shared" si="29"/>
        <v>0</v>
      </c>
      <c r="AG114" s="27">
        <f t="shared" si="30"/>
        <v>0</v>
      </c>
    </row>
    <row r="115" spans="2:33" ht="13.2" x14ac:dyDescent="0.25">
      <c r="B115" s="47">
        <f t="shared" si="31"/>
        <v>1</v>
      </c>
      <c r="C115" s="5">
        <f t="shared" si="32"/>
        <v>104</v>
      </c>
      <c r="D115" s="46"/>
      <c r="E115" s="51"/>
      <c r="F115" s="51"/>
      <c r="G115" s="51"/>
      <c r="H115" s="17"/>
      <c r="I115" s="17"/>
      <c r="J115" s="17"/>
      <c r="K115" s="17"/>
      <c r="L115" s="300">
        <f t="shared" si="33"/>
        <v>0</v>
      </c>
      <c r="M115" s="203">
        <f t="shared" si="34"/>
        <v>0</v>
      </c>
      <c r="N115" s="86"/>
      <c r="O115" s="16"/>
      <c r="P115" s="305" t="e">
        <f>O115*O11</f>
        <v>#DIV/0!</v>
      </c>
      <c r="Q115" s="16"/>
      <c r="R115" s="305" t="e">
        <f>Q115*Q11</f>
        <v>#DIV/0!</v>
      </c>
      <c r="S115" s="309"/>
      <c r="T115" s="303" t="b">
        <f>IF(S11=1,P115*6.67,IF(S11=2,(R115+P115)*3.34))</f>
        <v>0</v>
      </c>
      <c r="U115" s="93">
        <f t="shared" si="13"/>
        <v>0</v>
      </c>
      <c r="V115" s="525"/>
      <c r="W115" s="245">
        <f t="shared" si="35"/>
        <v>0</v>
      </c>
      <c r="X115" s="203">
        <f t="shared" si="23"/>
        <v>1</v>
      </c>
      <c r="Y115" s="3"/>
      <c r="AA115" s="27">
        <f t="shared" si="24"/>
        <v>0</v>
      </c>
      <c r="AB115" s="27">
        <f t="shared" si="25"/>
        <v>0</v>
      </c>
      <c r="AC115" s="27">
        <f t="shared" si="26"/>
        <v>0</v>
      </c>
      <c r="AD115" s="27">
        <f t="shared" si="27"/>
        <v>0</v>
      </c>
      <c r="AE115" s="27">
        <f t="shared" si="28"/>
        <v>0</v>
      </c>
      <c r="AF115" s="27">
        <f t="shared" si="29"/>
        <v>0</v>
      </c>
      <c r="AG115" s="27">
        <f t="shared" si="30"/>
        <v>0</v>
      </c>
    </row>
    <row r="116" spans="2:33" ht="13.2" x14ac:dyDescent="0.25">
      <c r="B116" s="47">
        <f t="shared" si="31"/>
        <v>1</v>
      </c>
      <c r="C116" s="5">
        <f t="shared" si="32"/>
        <v>105</v>
      </c>
      <c r="D116" s="46"/>
      <c r="E116" s="51"/>
      <c r="F116" s="51"/>
      <c r="G116" s="51"/>
      <c r="H116" s="17"/>
      <c r="I116" s="17"/>
      <c r="J116" s="17"/>
      <c r="K116" s="17"/>
      <c r="L116" s="300">
        <f t="shared" si="33"/>
        <v>0</v>
      </c>
      <c r="M116" s="203">
        <f t="shared" si="34"/>
        <v>0</v>
      </c>
      <c r="N116" s="86"/>
      <c r="O116" s="16"/>
      <c r="P116" s="305" t="e">
        <f>O116*O11</f>
        <v>#DIV/0!</v>
      </c>
      <c r="Q116" s="16"/>
      <c r="R116" s="305" t="e">
        <f>Q116*Q11</f>
        <v>#DIV/0!</v>
      </c>
      <c r="S116" s="309"/>
      <c r="T116" s="303" t="b">
        <f>IF(S11=1,P116*6.67,IF(S11=2,(R116+P116)*3.34))</f>
        <v>0</v>
      </c>
      <c r="U116" s="93">
        <f t="shared" si="13"/>
        <v>0</v>
      </c>
      <c r="V116" s="525"/>
      <c r="W116" s="245">
        <f t="shared" si="35"/>
        <v>0</v>
      </c>
      <c r="X116" s="203">
        <f t="shared" si="23"/>
        <v>1</v>
      </c>
      <c r="Y116" s="3"/>
      <c r="AA116" s="27">
        <f t="shared" si="24"/>
        <v>0</v>
      </c>
      <c r="AB116" s="27">
        <f t="shared" si="25"/>
        <v>0</v>
      </c>
      <c r="AC116" s="27">
        <f t="shared" si="26"/>
        <v>0</v>
      </c>
      <c r="AD116" s="27">
        <f t="shared" si="27"/>
        <v>0</v>
      </c>
      <c r="AE116" s="27">
        <f t="shared" si="28"/>
        <v>0</v>
      </c>
      <c r="AF116" s="27">
        <f t="shared" si="29"/>
        <v>0</v>
      </c>
      <c r="AG116" s="27">
        <f t="shared" si="30"/>
        <v>0</v>
      </c>
    </row>
    <row r="117" spans="2:33" ht="13.2" x14ac:dyDescent="0.25">
      <c r="B117" s="47">
        <f t="shared" si="31"/>
        <v>1</v>
      </c>
      <c r="C117" s="5">
        <f t="shared" si="32"/>
        <v>106</v>
      </c>
      <c r="D117" s="46"/>
      <c r="E117" s="51"/>
      <c r="F117" s="51"/>
      <c r="G117" s="51"/>
      <c r="H117" s="17"/>
      <c r="I117" s="17"/>
      <c r="J117" s="17"/>
      <c r="K117" s="17"/>
      <c r="L117" s="300">
        <f t="shared" si="33"/>
        <v>0</v>
      </c>
      <c r="M117" s="203">
        <f t="shared" si="34"/>
        <v>0</v>
      </c>
      <c r="N117" s="86"/>
      <c r="O117" s="16"/>
      <c r="P117" s="305" t="e">
        <f>O117*O11</f>
        <v>#DIV/0!</v>
      </c>
      <c r="Q117" s="16"/>
      <c r="R117" s="305" t="e">
        <f>Q117*Q11</f>
        <v>#DIV/0!</v>
      </c>
      <c r="S117" s="309"/>
      <c r="T117" s="303" t="b">
        <f>IF(S11=1,P117*6.67,IF(S11=2,(R117+P117)*3.34))</f>
        <v>0</v>
      </c>
      <c r="U117" s="93">
        <f t="shared" si="13"/>
        <v>0</v>
      </c>
      <c r="V117" s="525"/>
      <c r="W117" s="245">
        <f t="shared" si="35"/>
        <v>0</v>
      </c>
      <c r="X117" s="203">
        <f t="shared" si="23"/>
        <v>1</v>
      </c>
      <c r="Y117" s="3"/>
      <c r="AA117" s="27">
        <f t="shared" si="24"/>
        <v>0</v>
      </c>
      <c r="AB117" s="27">
        <f t="shared" si="25"/>
        <v>0</v>
      </c>
      <c r="AC117" s="27">
        <f t="shared" si="26"/>
        <v>0</v>
      </c>
      <c r="AD117" s="27">
        <f t="shared" si="27"/>
        <v>0</v>
      </c>
      <c r="AE117" s="27">
        <f t="shared" si="28"/>
        <v>0</v>
      </c>
      <c r="AF117" s="27">
        <f t="shared" si="29"/>
        <v>0</v>
      </c>
      <c r="AG117" s="27">
        <f t="shared" si="30"/>
        <v>0</v>
      </c>
    </row>
    <row r="118" spans="2:33" ht="13.2" x14ac:dyDescent="0.25">
      <c r="B118" s="47">
        <f t="shared" si="31"/>
        <v>1</v>
      </c>
      <c r="C118" s="5">
        <f t="shared" si="32"/>
        <v>107</v>
      </c>
      <c r="D118" s="46"/>
      <c r="E118" s="51"/>
      <c r="F118" s="51"/>
      <c r="G118" s="51"/>
      <c r="H118" s="17"/>
      <c r="I118" s="17"/>
      <c r="J118" s="17"/>
      <c r="K118" s="17"/>
      <c r="L118" s="300">
        <f t="shared" si="33"/>
        <v>0</v>
      </c>
      <c r="M118" s="203">
        <f t="shared" si="34"/>
        <v>0</v>
      </c>
      <c r="N118" s="86"/>
      <c r="O118" s="16"/>
      <c r="P118" s="305" t="e">
        <f>O118*O11</f>
        <v>#DIV/0!</v>
      </c>
      <c r="Q118" s="16"/>
      <c r="R118" s="305" t="e">
        <f>Q118*Q11</f>
        <v>#DIV/0!</v>
      </c>
      <c r="S118" s="309"/>
      <c r="T118" s="303" t="b">
        <f>IF(S11=1,P118*6.67,IF(S11=2,(R118+P118)*3.34))</f>
        <v>0</v>
      </c>
      <c r="U118" s="93">
        <f t="shared" si="13"/>
        <v>0</v>
      </c>
      <c r="V118" s="525"/>
      <c r="W118" s="245">
        <f t="shared" si="35"/>
        <v>0</v>
      </c>
      <c r="X118" s="203">
        <f t="shared" si="23"/>
        <v>1</v>
      </c>
      <c r="Y118" s="3"/>
      <c r="AA118" s="27">
        <f t="shared" si="24"/>
        <v>0</v>
      </c>
      <c r="AB118" s="27">
        <f t="shared" si="25"/>
        <v>0</v>
      </c>
      <c r="AC118" s="27">
        <f t="shared" si="26"/>
        <v>0</v>
      </c>
      <c r="AD118" s="27">
        <f t="shared" si="27"/>
        <v>0</v>
      </c>
      <c r="AE118" s="27">
        <f t="shared" si="28"/>
        <v>0</v>
      </c>
      <c r="AF118" s="27">
        <f t="shared" si="29"/>
        <v>0</v>
      </c>
      <c r="AG118" s="27">
        <f t="shared" si="30"/>
        <v>0</v>
      </c>
    </row>
    <row r="119" spans="2:33" ht="13.2" x14ac:dyDescent="0.25">
      <c r="B119" s="47">
        <f t="shared" si="31"/>
        <v>1</v>
      </c>
      <c r="C119" s="5">
        <f t="shared" si="32"/>
        <v>108</v>
      </c>
      <c r="D119" s="46"/>
      <c r="E119" s="51"/>
      <c r="F119" s="51"/>
      <c r="G119" s="51"/>
      <c r="H119" s="17"/>
      <c r="I119" s="17"/>
      <c r="J119" s="17"/>
      <c r="K119" s="17"/>
      <c r="L119" s="300">
        <f t="shared" si="33"/>
        <v>0</v>
      </c>
      <c r="M119" s="203">
        <f t="shared" si="34"/>
        <v>0</v>
      </c>
      <c r="N119" s="86"/>
      <c r="O119" s="16"/>
      <c r="P119" s="305" t="e">
        <f>O119*O11</f>
        <v>#DIV/0!</v>
      </c>
      <c r="Q119" s="16"/>
      <c r="R119" s="305" t="e">
        <f>Q119*Q11</f>
        <v>#DIV/0!</v>
      </c>
      <c r="S119" s="309"/>
      <c r="T119" s="303" t="b">
        <f>IF(S11=1,P119*6.67,IF(S11=2,(R119+P119)*3.34))</f>
        <v>0</v>
      </c>
      <c r="U119" s="93">
        <f t="shared" si="13"/>
        <v>0</v>
      </c>
      <c r="V119" s="525"/>
      <c r="W119" s="245">
        <f t="shared" si="35"/>
        <v>0</v>
      </c>
      <c r="X119" s="203">
        <f t="shared" si="23"/>
        <v>1</v>
      </c>
      <c r="Y119" s="3"/>
      <c r="AA119" s="27">
        <f t="shared" si="24"/>
        <v>0</v>
      </c>
      <c r="AB119" s="27">
        <f t="shared" si="25"/>
        <v>0</v>
      </c>
      <c r="AC119" s="27">
        <f t="shared" si="26"/>
        <v>0</v>
      </c>
      <c r="AD119" s="27">
        <f t="shared" si="27"/>
        <v>0</v>
      </c>
      <c r="AE119" s="27">
        <f t="shared" si="28"/>
        <v>0</v>
      </c>
      <c r="AF119" s="27">
        <f t="shared" si="29"/>
        <v>0</v>
      </c>
      <c r="AG119" s="27">
        <f t="shared" si="30"/>
        <v>0</v>
      </c>
    </row>
    <row r="120" spans="2:33" ht="13.2" x14ac:dyDescent="0.25">
      <c r="B120" s="47">
        <f t="shared" si="31"/>
        <v>1</v>
      </c>
      <c r="C120" s="5">
        <f t="shared" si="32"/>
        <v>109</v>
      </c>
      <c r="D120" s="46"/>
      <c r="E120" s="51"/>
      <c r="F120" s="51"/>
      <c r="G120" s="51"/>
      <c r="H120" s="17"/>
      <c r="I120" s="17"/>
      <c r="J120" s="17"/>
      <c r="K120" s="17"/>
      <c r="L120" s="300">
        <f t="shared" si="33"/>
        <v>0</v>
      </c>
      <c r="M120" s="203">
        <f t="shared" si="34"/>
        <v>0</v>
      </c>
      <c r="N120" s="86"/>
      <c r="O120" s="16"/>
      <c r="P120" s="305" t="e">
        <f>O120*O11</f>
        <v>#DIV/0!</v>
      </c>
      <c r="Q120" s="16"/>
      <c r="R120" s="305" t="e">
        <f>Q120*Q11</f>
        <v>#DIV/0!</v>
      </c>
      <c r="S120" s="309"/>
      <c r="T120" s="303" t="b">
        <f>IF(S11=1,P120*6.67,IF(S11=2,(R120+P120)*3.34))</f>
        <v>0</v>
      </c>
      <c r="U120" s="93">
        <f t="shared" si="13"/>
        <v>0</v>
      </c>
      <c r="V120" s="525"/>
      <c r="W120" s="245">
        <f t="shared" si="35"/>
        <v>0</v>
      </c>
      <c r="X120" s="203">
        <f t="shared" si="23"/>
        <v>1</v>
      </c>
      <c r="Y120" s="3"/>
      <c r="AA120" s="27">
        <f t="shared" si="24"/>
        <v>0</v>
      </c>
      <c r="AB120" s="27">
        <f t="shared" si="25"/>
        <v>0</v>
      </c>
      <c r="AC120" s="27">
        <f t="shared" si="26"/>
        <v>0</v>
      </c>
      <c r="AD120" s="27">
        <f t="shared" si="27"/>
        <v>0</v>
      </c>
      <c r="AE120" s="27">
        <f t="shared" si="28"/>
        <v>0</v>
      </c>
      <c r="AF120" s="27">
        <f t="shared" si="29"/>
        <v>0</v>
      </c>
      <c r="AG120" s="27">
        <f t="shared" si="30"/>
        <v>0</v>
      </c>
    </row>
    <row r="121" spans="2:33" ht="13.2" x14ac:dyDescent="0.25">
      <c r="B121" s="47">
        <f t="shared" si="31"/>
        <v>1</v>
      </c>
      <c r="C121" s="5">
        <f t="shared" si="32"/>
        <v>110</v>
      </c>
      <c r="D121" s="46"/>
      <c r="E121" s="51"/>
      <c r="F121" s="51"/>
      <c r="G121" s="51"/>
      <c r="H121" s="17"/>
      <c r="I121" s="17"/>
      <c r="J121" s="17"/>
      <c r="K121" s="17"/>
      <c r="L121" s="300">
        <f t="shared" si="33"/>
        <v>0</v>
      </c>
      <c r="M121" s="203">
        <f t="shared" si="34"/>
        <v>0</v>
      </c>
      <c r="N121" s="86"/>
      <c r="O121" s="16"/>
      <c r="P121" s="305" t="e">
        <f>O121*O11</f>
        <v>#DIV/0!</v>
      </c>
      <c r="Q121" s="16"/>
      <c r="R121" s="305" t="e">
        <f>Q121*Q11</f>
        <v>#DIV/0!</v>
      </c>
      <c r="S121" s="309"/>
      <c r="T121" s="303" t="b">
        <f>IF(S11=1,P121*6.67,IF(S11=2,(R121+P121)*3.34))</f>
        <v>0</v>
      </c>
      <c r="U121" s="93">
        <f t="shared" si="13"/>
        <v>0</v>
      </c>
      <c r="V121" s="525"/>
      <c r="W121" s="245">
        <f t="shared" si="35"/>
        <v>0</v>
      </c>
      <c r="X121" s="203">
        <f t="shared" si="23"/>
        <v>1</v>
      </c>
      <c r="Y121" s="3"/>
      <c r="AA121" s="27">
        <f t="shared" si="24"/>
        <v>0</v>
      </c>
      <c r="AB121" s="27">
        <f t="shared" si="25"/>
        <v>0</v>
      </c>
      <c r="AC121" s="27">
        <f t="shared" si="26"/>
        <v>0</v>
      </c>
      <c r="AD121" s="27">
        <f t="shared" si="27"/>
        <v>0</v>
      </c>
      <c r="AE121" s="27">
        <f t="shared" si="28"/>
        <v>0</v>
      </c>
      <c r="AF121" s="27">
        <f t="shared" si="29"/>
        <v>0</v>
      </c>
      <c r="AG121" s="27">
        <f t="shared" si="30"/>
        <v>0</v>
      </c>
    </row>
    <row r="122" spans="2:33" ht="13.2" x14ac:dyDescent="0.25">
      <c r="B122" s="47">
        <f t="shared" si="31"/>
        <v>1</v>
      </c>
      <c r="C122" s="5">
        <f t="shared" si="32"/>
        <v>111</v>
      </c>
      <c r="D122" s="46"/>
      <c r="E122" s="51"/>
      <c r="F122" s="51"/>
      <c r="G122" s="51"/>
      <c r="H122" s="17"/>
      <c r="I122" s="17"/>
      <c r="J122" s="17"/>
      <c r="K122" s="17"/>
      <c r="L122" s="300">
        <f t="shared" si="33"/>
        <v>0</v>
      </c>
      <c r="M122" s="203">
        <f t="shared" si="34"/>
        <v>0</v>
      </c>
      <c r="N122" s="86"/>
      <c r="O122" s="16"/>
      <c r="P122" s="305" t="e">
        <f>O122*O11</f>
        <v>#DIV/0!</v>
      </c>
      <c r="Q122" s="16"/>
      <c r="R122" s="305" t="e">
        <f>Q122*Q11</f>
        <v>#DIV/0!</v>
      </c>
      <c r="S122" s="309"/>
      <c r="T122" s="303" t="b">
        <f>IF(S11=1,P122*6.67,IF(S11=2,(R122+P122)*3.34))</f>
        <v>0</v>
      </c>
      <c r="U122" s="93">
        <f t="shared" si="13"/>
        <v>0</v>
      </c>
      <c r="V122" s="525"/>
      <c r="W122" s="245">
        <f t="shared" si="35"/>
        <v>0</v>
      </c>
      <c r="X122" s="203">
        <f t="shared" si="23"/>
        <v>1</v>
      </c>
      <c r="Y122" s="3"/>
      <c r="AA122" s="27">
        <f t="shared" si="24"/>
        <v>0</v>
      </c>
      <c r="AB122" s="27">
        <f t="shared" si="25"/>
        <v>0</v>
      </c>
      <c r="AC122" s="27">
        <f t="shared" si="26"/>
        <v>0</v>
      </c>
      <c r="AD122" s="27">
        <f t="shared" si="27"/>
        <v>0</v>
      </c>
      <c r="AE122" s="27">
        <f t="shared" si="28"/>
        <v>0</v>
      </c>
      <c r="AF122" s="27">
        <f t="shared" si="29"/>
        <v>0</v>
      </c>
      <c r="AG122" s="27">
        <f t="shared" si="30"/>
        <v>0</v>
      </c>
    </row>
    <row r="123" spans="2:33" ht="13.2" x14ac:dyDescent="0.25">
      <c r="B123" s="47">
        <f t="shared" si="31"/>
        <v>1</v>
      </c>
      <c r="C123" s="5">
        <f t="shared" si="32"/>
        <v>112</v>
      </c>
      <c r="D123" s="46"/>
      <c r="E123" s="51"/>
      <c r="F123" s="51"/>
      <c r="G123" s="51"/>
      <c r="H123" s="17"/>
      <c r="I123" s="17"/>
      <c r="J123" s="17"/>
      <c r="K123" s="17"/>
      <c r="L123" s="300">
        <f t="shared" si="33"/>
        <v>0</v>
      </c>
      <c r="M123" s="203">
        <f t="shared" si="34"/>
        <v>0</v>
      </c>
      <c r="N123" s="86"/>
      <c r="O123" s="16"/>
      <c r="P123" s="305" t="e">
        <f>O123*O11</f>
        <v>#DIV/0!</v>
      </c>
      <c r="Q123" s="16"/>
      <c r="R123" s="305" t="e">
        <f>Q123*Q11</f>
        <v>#DIV/0!</v>
      </c>
      <c r="S123" s="309"/>
      <c r="T123" s="303" t="b">
        <f>IF(S11=1,P123*6.67,IF(S11=2,(R123+P123)*3.34))</f>
        <v>0</v>
      </c>
      <c r="U123" s="93">
        <f t="shared" si="13"/>
        <v>0</v>
      </c>
      <c r="V123" s="525"/>
      <c r="W123" s="245">
        <f t="shared" si="35"/>
        <v>0</v>
      </c>
      <c r="X123" s="203">
        <f t="shared" si="23"/>
        <v>1</v>
      </c>
      <c r="Y123" s="3"/>
      <c r="AA123" s="27">
        <f t="shared" si="24"/>
        <v>0</v>
      </c>
      <c r="AB123" s="27">
        <f t="shared" si="25"/>
        <v>0</v>
      </c>
      <c r="AC123" s="27">
        <f t="shared" si="26"/>
        <v>0</v>
      </c>
      <c r="AD123" s="27">
        <f t="shared" si="27"/>
        <v>0</v>
      </c>
      <c r="AE123" s="27">
        <f t="shared" si="28"/>
        <v>0</v>
      </c>
      <c r="AF123" s="27">
        <f t="shared" si="29"/>
        <v>0</v>
      </c>
      <c r="AG123" s="27">
        <f t="shared" si="30"/>
        <v>0</v>
      </c>
    </row>
    <row r="124" spans="2:33" ht="13.2" x14ac:dyDescent="0.25">
      <c r="B124" s="47">
        <f t="shared" si="31"/>
        <v>1</v>
      </c>
      <c r="C124" s="5">
        <f t="shared" si="32"/>
        <v>113</v>
      </c>
      <c r="D124" s="46"/>
      <c r="E124" s="51"/>
      <c r="F124" s="51"/>
      <c r="G124" s="51"/>
      <c r="H124" s="17"/>
      <c r="I124" s="17"/>
      <c r="J124" s="17"/>
      <c r="K124" s="17"/>
      <c r="L124" s="300">
        <f t="shared" si="33"/>
        <v>0</v>
      </c>
      <c r="M124" s="203">
        <f t="shared" si="34"/>
        <v>0</v>
      </c>
      <c r="N124" s="86"/>
      <c r="O124" s="16"/>
      <c r="P124" s="305" t="e">
        <f>O124*O11</f>
        <v>#DIV/0!</v>
      </c>
      <c r="Q124" s="16"/>
      <c r="R124" s="305" t="e">
        <f>Q124*Q11</f>
        <v>#DIV/0!</v>
      </c>
      <c r="S124" s="309"/>
      <c r="T124" s="303" t="b">
        <f>IF(S11=1,P124*6.67,IF(S11=2,(R124+P124)*3.34))</f>
        <v>0</v>
      </c>
      <c r="U124" s="93">
        <f t="shared" si="13"/>
        <v>0</v>
      </c>
      <c r="V124" s="525"/>
      <c r="W124" s="245">
        <f t="shared" si="35"/>
        <v>0</v>
      </c>
      <c r="X124" s="203">
        <f t="shared" si="23"/>
        <v>1</v>
      </c>
      <c r="Y124" s="3"/>
      <c r="AA124" s="27">
        <f t="shared" si="24"/>
        <v>0</v>
      </c>
      <c r="AB124" s="27">
        <f t="shared" si="25"/>
        <v>0</v>
      </c>
      <c r="AC124" s="27">
        <f t="shared" si="26"/>
        <v>0</v>
      </c>
      <c r="AD124" s="27">
        <f t="shared" si="27"/>
        <v>0</v>
      </c>
      <c r="AE124" s="27">
        <f t="shared" si="28"/>
        <v>0</v>
      </c>
      <c r="AF124" s="27">
        <f t="shared" si="29"/>
        <v>0</v>
      </c>
      <c r="AG124" s="27">
        <f t="shared" si="30"/>
        <v>0</v>
      </c>
    </row>
    <row r="125" spans="2:33" ht="13.2" x14ac:dyDescent="0.25">
      <c r="B125" s="47">
        <f t="shared" si="31"/>
        <v>1</v>
      </c>
      <c r="C125" s="5">
        <f t="shared" si="32"/>
        <v>114</v>
      </c>
      <c r="D125" s="46"/>
      <c r="E125" s="51"/>
      <c r="F125" s="51"/>
      <c r="G125" s="51"/>
      <c r="H125" s="17"/>
      <c r="I125" s="17"/>
      <c r="J125" s="17"/>
      <c r="K125" s="17"/>
      <c r="L125" s="300">
        <f t="shared" si="33"/>
        <v>0</v>
      </c>
      <c r="M125" s="203">
        <f t="shared" si="34"/>
        <v>0</v>
      </c>
      <c r="N125" s="86"/>
      <c r="O125" s="16"/>
      <c r="P125" s="305" t="e">
        <f>O125*O11</f>
        <v>#DIV/0!</v>
      </c>
      <c r="Q125" s="16"/>
      <c r="R125" s="305" t="e">
        <f>Q125*Q11</f>
        <v>#DIV/0!</v>
      </c>
      <c r="S125" s="309"/>
      <c r="T125" s="303" t="b">
        <f>IF(S11=1,P125*6.67,IF(S11=2,(R125+P125)*3.34))</f>
        <v>0</v>
      </c>
      <c r="U125" s="93">
        <f t="shared" si="13"/>
        <v>0</v>
      </c>
      <c r="V125" s="525"/>
      <c r="W125" s="245">
        <f t="shared" si="35"/>
        <v>0</v>
      </c>
      <c r="X125" s="203">
        <f t="shared" si="23"/>
        <v>1</v>
      </c>
      <c r="Y125" s="3"/>
      <c r="AA125" s="27">
        <f t="shared" si="24"/>
        <v>0</v>
      </c>
      <c r="AB125" s="27">
        <f t="shared" si="25"/>
        <v>0</v>
      </c>
      <c r="AC125" s="27">
        <f t="shared" si="26"/>
        <v>0</v>
      </c>
      <c r="AD125" s="27">
        <f t="shared" si="27"/>
        <v>0</v>
      </c>
      <c r="AE125" s="27">
        <f t="shared" si="28"/>
        <v>0</v>
      </c>
      <c r="AF125" s="27">
        <f t="shared" si="29"/>
        <v>0</v>
      </c>
      <c r="AG125" s="27">
        <f t="shared" si="30"/>
        <v>0</v>
      </c>
    </row>
    <row r="126" spans="2:33" ht="13.2" x14ac:dyDescent="0.25">
      <c r="B126" s="47">
        <f t="shared" si="31"/>
        <v>1</v>
      </c>
      <c r="C126" s="5">
        <f t="shared" si="32"/>
        <v>115</v>
      </c>
      <c r="D126" s="46"/>
      <c r="E126" s="51"/>
      <c r="F126" s="51"/>
      <c r="G126" s="51"/>
      <c r="H126" s="17"/>
      <c r="I126" s="17"/>
      <c r="J126" s="17"/>
      <c r="K126" s="17"/>
      <c r="L126" s="300">
        <f t="shared" si="33"/>
        <v>0</v>
      </c>
      <c r="M126" s="203">
        <f t="shared" si="34"/>
        <v>0</v>
      </c>
      <c r="N126" s="86"/>
      <c r="O126" s="16"/>
      <c r="P126" s="305" t="e">
        <f>O126*O11</f>
        <v>#DIV/0!</v>
      </c>
      <c r="Q126" s="16"/>
      <c r="R126" s="305" t="e">
        <f>Q126*Q11</f>
        <v>#DIV/0!</v>
      </c>
      <c r="S126" s="309"/>
      <c r="T126" s="303" t="b">
        <f>IF(S11=1,P126*6.67,IF(S11=2,(R126+P126)*3.34))</f>
        <v>0</v>
      </c>
      <c r="U126" s="93">
        <f t="shared" si="13"/>
        <v>0</v>
      </c>
      <c r="V126" s="525"/>
      <c r="W126" s="245">
        <f t="shared" si="35"/>
        <v>0</v>
      </c>
      <c r="X126" s="203">
        <f t="shared" si="23"/>
        <v>1</v>
      </c>
      <c r="Y126" s="3"/>
      <c r="AA126" s="27">
        <f t="shared" si="24"/>
        <v>0</v>
      </c>
      <c r="AB126" s="27">
        <f t="shared" si="25"/>
        <v>0</v>
      </c>
      <c r="AC126" s="27">
        <f t="shared" si="26"/>
        <v>0</v>
      </c>
      <c r="AD126" s="27">
        <f t="shared" si="27"/>
        <v>0</v>
      </c>
      <c r="AE126" s="27">
        <f t="shared" si="28"/>
        <v>0</v>
      </c>
      <c r="AF126" s="27">
        <f t="shared" si="29"/>
        <v>0</v>
      </c>
      <c r="AG126" s="27">
        <f t="shared" si="30"/>
        <v>0</v>
      </c>
    </row>
    <row r="127" spans="2:33" ht="13.2" x14ac:dyDescent="0.25">
      <c r="B127" s="47">
        <f t="shared" si="31"/>
        <v>1</v>
      </c>
      <c r="C127" s="5">
        <f t="shared" si="32"/>
        <v>116</v>
      </c>
      <c r="D127" s="46"/>
      <c r="E127" s="51"/>
      <c r="F127" s="51"/>
      <c r="G127" s="51"/>
      <c r="H127" s="17"/>
      <c r="I127" s="17"/>
      <c r="J127" s="17"/>
      <c r="K127" s="17"/>
      <c r="L127" s="300">
        <f t="shared" si="33"/>
        <v>0</v>
      </c>
      <c r="M127" s="203">
        <f t="shared" si="34"/>
        <v>0</v>
      </c>
      <c r="N127" s="86"/>
      <c r="O127" s="16"/>
      <c r="P127" s="305" t="e">
        <f>O127*O11</f>
        <v>#DIV/0!</v>
      </c>
      <c r="Q127" s="16"/>
      <c r="R127" s="305" t="e">
        <f>Q127*Q11</f>
        <v>#DIV/0!</v>
      </c>
      <c r="S127" s="309"/>
      <c r="T127" s="303" t="b">
        <f>IF(S11=1,P127*6.67,IF(S11=2,(R127+P127)*3.34))</f>
        <v>0</v>
      </c>
      <c r="U127" s="93">
        <f t="shared" si="13"/>
        <v>0</v>
      </c>
      <c r="V127" s="525"/>
      <c r="W127" s="245">
        <f t="shared" si="35"/>
        <v>0</v>
      </c>
      <c r="X127" s="203">
        <f t="shared" si="23"/>
        <v>1</v>
      </c>
      <c r="Y127" s="3"/>
      <c r="AA127" s="27">
        <f t="shared" si="24"/>
        <v>0</v>
      </c>
      <c r="AB127" s="27">
        <f t="shared" si="25"/>
        <v>0</v>
      </c>
      <c r="AC127" s="27">
        <f t="shared" si="26"/>
        <v>0</v>
      </c>
      <c r="AD127" s="27">
        <f t="shared" si="27"/>
        <v>0</v>
      </c>
      <c r="AE127" s="27">
        <f t="shared" si="28"/>
        <v>0</v>
      </c>
      <c r="AF127" s="27">
        <f t="shared" si="29"/>
        <v>0</v>
      </c>
      <c r="AG127" s="27">
        <f t="shared" si="30"/>
        <v>0</v>
      </c>
    </row>
    <row r="128" spans="2:33" ht="13.2" x14ac:dyDescent="0.25">
      <c r="B128" s="47">
        <f t="shared" si="31"/>
        <v>1</v>
      </c>
      <c r="C128" s="5">
        <f t="shared" si="32"/>
        <v>117</v>
      </c>
      <c r="D128" s="46"/>
      <c r="E128" s="51"/>
      <c r="F128" s="51"/>
      <c r="G128" s="51"/>
      <c r="H128" s="17"/>
      <c r="I128" s="17"/>
      <c r="J128" s="17"/>
      <c r="K128" s="17"/>
      <c r="L128" s="300">
        <f t="shared" si="33"/>
        <v>0</v>
      </c>
      <c r="M128" s="203">
        <f t="shared" si="34"/>
        <v>0</v>
      </c>
      <c r="N128" s="86"/>
      <c r="O128" s="16"/>
      <c r="P128" s="305" t="e">
        <f>O128*O11</f>
        <v>#DIV/0!</v>
      </c>
      <c r="Q128" s="16"/>
      <c r="R128" s="305" t="e">
        <f>Q128*Q11</f>
        <v>#DIV/0!</v>
      </c>
      <c r="S128" s="309"/>
      <c r="T128" s="303" t="b">
        <f>IF(S11=1,P128*6.67,IF(S11=2,(R128+P128)*3.34))</f>
        <v>0</v>
      </c>
      <c r="U128" s="93">
        <f t="shared" si="13"/>
        <v>0</v>
      </c>
      <c r="V128" s="525"/>
      <c r="W128" s="245">
        <f t="shared" si="35"/>
        <v>0</v>
      </c>
      <c r="X128" s="203">
        <f t="shared" si="23"/>
        <v>1</v>
      </c>
      <c r="Y128" s="3"/>
      <c r="AA128" s="27">
        <f t="shared" si="24"/>
        <v>0</v>
      </c>
      <c r="AB128" s="27">
        <f t="shared" si="25"/>
        <v>0</v>
      </c>
      <c r="AC128" s="27">
        <f t="shared" si="26"/>
        <v>0</v>
      </c>
      <c r="AD128" s="27">
        <f t="shared" si="27"/>
        <v>0</v>
      </c>
      <c r="AE128" s="27">
        <f t="shared" si="28"/>
        <v>0</v>
      </c>
      <c r="AF128" s="27">
        <f t="shared" si="29"/>
        <v>0</v>
      </c>
      <c r="AG128" s="27">
        <f t="shared" si="30"/>
        <v>0</v>
      </c>
    </row>
    <row r="129" spans="2:33" ht="13.2" x14ac:dyDescent="0.25">
      <c r="B129" s="47">
        <f t="shared" si="31"/>
        <v>1</v>
      </c>
      <c r="C129" s="5">
        <f t="shared" si="32"/>
        <v>118</v>
      </c>
      <c r="D129" s="46"/>
      <c r="E129" s="51"/>
      <c r="F129" s="51"/>
      <c r="G129" s="51"/>
      <c r="H129" s="17"/>
      <c r="I129" s="17"/>
      <c r="J129" s="17"/>
      <c r="K129" s="17"/>
      <c r="L129" s="300">
        <f t="shared" si="33"/>
        <v>0</v>
      </c>
      <c r="M129" s="203">
        <f t="shared" si="34"/>
        <v>0</v>
      </c>
      <c r="N129" s="86"/>
      <c r="O129" s="16"/>
      <c r="P129" s="305" t="e">
        <f>O129*O11</f>
        <v>#DIV/0!</v>
      </c>
      <c r="Q129" s="16"/>
      <c r="R129" s="305" t="e">
        <f>Q129*Q11</f>
        <v>#DIV/0!</v>
      </c>
      <c r="S129" s="309"/>
      <c r="T129" s="303" t="b">
        <f>IF(S11=1,P129*6.67,IF(S11=2,(R129+P129)*3.34))</f>
        <v>0</v>
      </c>
      <c r="U129" s="93">
        <f t="shared" si="13"/>
        <v>0</v>
      </c>
      <c r="V129" s="525"/>
      <c r="W129" s="245">
        <f t="shared" si="35"/>
        <v>0</v>
      </c>
      <c r="X129" s="203">
        <f t="shared" si="23"/>
        <v>1</v>
      </c>
      <c r="Y129" s="3"/>
      <c r="AA129" s="27">
        <f t="shared" si="24"/>
        <v>0</v>
      </c>
      <c r="AB129" s="27">
        <f t="shared" si="25"/>
        <v>0</v>
      </c>
      <c r="AC129" s="27">
        <f t="shared" si="26"/>
        <v>0</v>
      </c>
      <c r="AD129" s="27">
        <f t="shared" si="27"/>
        <v>0</v>
      </c>
      <c r="AE129" s="27">
        <f t="shared" si="28"/>
        <v>0</v>
      </c>
      <c r="AF129" s="27">
        <f t="shared" si="29"/>
        <v>0</v>
      </c>
      <c r="AG129" s="27">
        <f t="shared" si="30"/>
        <v>0</v>
      </c>
    </row>
    <row r="130" spans="2:33" ht="13.2" x14ac:dyDescent="0.25">
      <c r="B130" s="47">
        <f t="shared" si="31"/>
        <v>1</v>
      </c>
      <c r="C130" s="5">
        <f t="shared" si="32"/>
        <v>119</v>
      </c>
      <c r="D130" s="46"/>
      <c r="E130" s="51"/>
      <c r="F130" s="51"/>
      <c r="G130" s="51"/>
      <c r="H130" s="17"/>
      <c r="I130" s="17"/>
      <c r="J130" s="17"/>
      <c r="K130" s="17"/>
      <c r="L130" s="300">
        <f t="shared" si="33"/>
        <v>0</v>
      </c>
      <c r="M130" s="203">
        <f t="shared" si="34"/>
        <v>0</v>
      </c>
      <c r="N130" s="86"/>
      <c r="O130" s="16"/>
      <c r="P130" s="305" t="e">
        <f>O130*O11</f>
        <v>#DIV/0!</v>
      </c>
      <c r="Q130" s="16"/>
      <c r="R130" s="305" t="e">
        <f>Q130*Q11</f>
        <v>#DIV/0!</v>
      </c>
      <c r="S130" s="309"/>
      <c r="T130" s="303" t="b">
        <f>IF(S11=1,P130*6.67,IF(S11=2,(R130+P130)*3.34))</f>
        <v>0</v>
      </c>
      <c r="U130" s="93">
        <f t="shared" si="13"/>
        <v>0</v>
      </c>
      <c r="V130" s="525"/>
      <c r="W130" s="245">
        <f t="shared" si="35"/>
        <v>0</v>
      </c>
      <c r="X130" s="203">
        <f t="shared" ref="X130:X193" si="36">IF(W130&gt;79,7,IF(W130&gt;69,6,IF(W130&gt;59,5,IF(W130&gt;49,4,IF(W130&gt;39,3,IF(W130&gt;29,2,1))))))</f>
        <v>1</v>
      </c>
      <c r="Y130" s="3"/>
      <c r="AA130" s="27">
        <f t="shared" ref="AA130:AA193" si="37">IF(W130&lt;29.9,IF(W130&gt;0.1,1,0),0)</f>
        <v>0</v>
      </c>
      <c r="AB130" s="27">
        <f t="shared" ref="AB130:AB193" si="38">IF(W130&lt;39.9,IF(W130&gt;29.9,1,0),0)</f>
        <v>0</v>
      </c>
      <c r="AC130" s="27">
        <f t="shared" ref="AC130:AC193" si="39">IF(W130&lt;49.9,IF(W130&gt;39.9,1,0),0)</f>
        <v>0</v>
      </c>
      <c r="AD130" s="27">
        <f t="shared" ref="AD130:AD193" si="40">IF(W130&lt;59.9,IF(W130&gt;49.9,1,0),0)</f>
        <v>0</v>
      </c>
      <c r="AE130" s="27">
        <f t="shared" ref="AE130:AE193" si="41">IF(W130&lt;69.9,IF(W130&gt;59.9,1,0),0)</f>
        <v>0</v>
      </c>
      <c r="AF130" s="27">
        <f t="shared" ref="AF130:AF193" si="42">IF(W130&lt;79.9,IF(W130&gt;69.9,1,0),0)</f>
        <v>0</v>
      </c>
      <c r="AG130" s="27">
        <f t="shared" ref="AG130:AG193" si="43">IF(W130&lt;101,IF(W130&gt;79.9,1,0),0)</f>
        <v>0</v>
      </c>
    </row>
    <row r="131" spans="2:33" ht="13.2" x14ac:dyDescent="0.25">
      <c r="B131" s="47">
        <f t="shared" si="31"/>
        <v>1</v>
      </c>
      <c r="C131" s="5">
        <f t="shared" si="32"/>
        <v>120</v>
      </c>
      <c r="D131" s="46"/>
      <c r="E131" s="51"/>
      <c r="F131" s="51"/>
      <c r="G131" s="51"/>
      <c r="H131" s="17"/>
      <c r="I131" s="17"/>
      <c r="J131" s="17"/>
      <c r="K131" s="17"/>
      <c r="L131" s="300">
        <f t="shared" si="33"/>
        <v>0</v>
      </c>
      <c r="M131" s="203">
        <f t="shared" si="34"/>
        <v>0</v>
      </c>
      <c r="N131" s="86"/>
      <c r="O131" s="16"/>
      <c r="P131" s="305" t="e">
        <f>O131*O11</f>
        <v>#DIV/0!</v>
      </c>
      <c r="Q131" s="16"/>
      <c r="R131" s="305" t="e">
        <f>Q131*Q11</f>
        <v>#DIV/0!</v>
      </c>
      <c r="S131" s="309"/>
      <c r="T131" s="303" t="b">
        <f>IF(S11=1,P131*6.67,IF(S11=2,(R131+P131)*3.34))</f>
        <v>0</v>
      </c>
      <c r="U131" s="93">
        <f t="shared" si="13"/>
        <v>0</v>
      </c>
      <c r="V131" s="525"/>
      <c r="W131" s="245">
        <f t="shared" si="35"/>
        <v>0</v>
      </c>
      <c r="X131" s="203">
        <f t="shared" si="36"/>
        <v>1</v>
      </c>
      <c r="Y131" s="3"/>
      <c r="AA131" s="27">
        <f t="shared" si="37"/>
        <v>0</v>
      </c>
      <c r="AB131" s="27">
        <f t="shared" si="38"/>
        <v>0</v>
      </c>
      <c r="AC131" s="27">
        <f t="shared" si="39"/>
        <v>0</v>
      </c>
      <c r="AD131" s="27">
        <f t="shared" si="40"/>
        <v>0</v>
      </c>
      <c r="AE131" s="27">
        <f t="shared" si="41"/>
        <v>0</v>
      </c>
      <c r="AF131" s="27">
        <f t="shared" si="42"/>
        <v>0</v>
      </c>
      <c r="AG131" s="27">
        <f t="shared" si="43"/>
        <v>0</v>
      </c>
    </row>
    <row r="132" spans="2:33" ht="13.2" x14ac:dyDescent="0.25">
      <c r="B132" s="47">
        <f t="shared" si="31"/>
        <v>1</v>
      </c>
      <c r="C132" s="5">
        <f t="shared" si="32"/>
        <v>121</v>
      </c>
      <c r="D132" s="46"/>
      <c r="E132" s="51"/>
      <c r="F132" s="51"/>
      <c r="G132" s="51"/>
      <c r="H132" s="17"/>
      <c r="I132" s="17"/>
      <c r="J132" s="17"/>
      <c r="K132" s="17"/>
      <c r="L132" s="300">
        <f t="shared" si="33"/>
        <v>0</v>
      </c>
      <c r="M132" s="203">
        <f t="shared" si="34"/>
        <v>0</v>
      </c>
      <c r="N132" s="86"/>
      <c r="O132" s="16"/>
      <c r="P132" s="305" t="e">
        <f>O132*O11</f>
        <v>#DIV/0!</v>
      </c>
      <c r="Q132" s="16"/>
      <c r="R132" s="305" t="e">
        <f>Q132*Q11</f>
        <v>#DIV/0!</v>
      </c>
      <c r="S132" s="309"/>
      <c r="T132" s="303" t="b">
        <f>IF(S11=1,P132*6.67,IF(S11=2,(R132+P132)*3.34))</f>
        <v>0</v>
      </c>
      <c r="U132" s="93">
        <f t="shared" si="13"/>
        <v>0</v>
      </c>
      <c r="V132" s="525"/>
      <c r="W132" s="245">
        <f t="shared" si="35"/>
        <v>0</v>
      </c>
      <c r="X132" s="203">
        <f t="shared" si="36"/>
        <v>1</v>
      </c>
      <c r="Y132" s="3"/>
      <c r="AA132" s="27">
        <f t="shared" si="37"/>
        <v>0</v>
      </c>
      <c r="AB132" s="27">
        <f t="shared" si="38"/>
        <v>0</v>
      </c>
      <c r="AC132" s="27">
        <f t="shared" si="39"/>
        <v>0</v>
      </c>
      <c r="AD132" s="27">
        <f t="shared" si="40"/>
        <v>0</v>
      </c>
      <c r="AE132" s="27">
        <f t="shared" si="41"/>
        <v>0</v>
      </c>
      <c r="AF132" s="27">
        <f t="shared" si="42"/>
        <v>0</v>
      </c>
      <c r="AG132" s="27">
        <f t="shared" si="43"/>
        <v>0</v>
      </c>
    </row>
    <row r="133" spans="2:33" ht="13.2" x14ac:dyDescent="0.25">
      <c r="B133" s="47">
        <f t="shared" si="31"/>
        <v>1</v>
      </c>
      <c r="C133" s="5">
        <f t="shared" si="32"/>
        <v>122</v>
      </c>
      <c r="D133" s="46"/>
      <c r="E133" s="51"/>
      <c r="F133" s="51"/>
      <c r="G133" s="51"/>
      <c r="H133" s="17"/>
      <c r="I133" s="17"/>
      <c r="J133" s="17"/>
      <c r="K133" s="17"/>
      <c r="L133" s="300">
        <f t="shared" si="33"/>
        <v>0</v>
      </c>
      <c r="M133" s="203">
        <f t="shared" si="34"/>
        <v>0</v>
      </c>
      <c r="N133" s="86"/>
      <c r="O133" s="16"/>
      <c r="P133" s="305" t="e">
        <f>O133*O11</f>
        <v>#DIV/0!</v>
      </c>
      <c r="Q133" s="16"/>
      <c r="R133" s="305" t="e">
        <f>Q133*Q11</f>
        <v>#DIV/0!</v>
      </c>
      <c r="S133" s="309"/>
      <c r="T133" s="303" t="b">
        <f>IF(S11=1,P133*6.67,IF(S11=2,(R133+P133)*3.34))</f>
        <v>0</v>
      </c>
      <c r="U133" s="93">
        <f t="shared" si="13"/>
        <v>0</v>
      </c>
      <c r="V133" s="525"/>
      <c r="W133" s="245">
        <f t="shared" si="35"/>
        <v>0</v>
      </c>
      <c r="X133" s="203">
        <f t="shared" si="36"/>
        <v>1</v>
      </c>
      <c r="Y133" s="3"/>
      <c r="AA133" s="27">
        <f t="shared" si="37"/>
        <v>0</v>
      </c>
      <c r="AB133" s="27">
        <f t="shared" si="38"/>
        <v>0</v>
      </c>
      <c r="AC133" s="27">
        <f t="shared" si="39"/>
        <v>0</v>
      </c>
      <c r="AD133" s="27">
        <f t="shared" si="40"/>
        <v>0</v>
      </c>
      <c r="AE133" s="27">
        <f t="shared" si="41"/>
        <v>0</v>
      </c>
      <c r="AF133" s="27">
        <f t="shared" si="42"/>
        <v>0</v>
      </c>
      <c r="AG133" s="27">
        <f t="shared" si="43"/>
        <v>0</v>
      </c>
    </row>
    <row r="134" spans="2:33" ht="13.2" x14ac:dyDescent="0.25">
      <c r="B134" s="47">
        <f t="shared" si="31"/>
        <v>1</v>
      </c>
      <c r="C134" s="5">
        <f t="shared" si="32"/>
        <v>123</v>
      </c>
      <c r="D134" s="46"/>
      <c r="E134" s="51"/>
      <c r="F134" s="51"/>
      <c r="G134" s="51"/>
      <c r="H134" s="17"/>
      <c r="I134" s="17"/>
      <c r="J134" s="17"/>
      <c r="K134" s="17"/>
      <c r="L134" s="300">
        <f t="shared" si="33"/>
        <v>0</v>
      </c>
      <c r="M134" s="203">
        <f t="shared" si="34"/>
        <v>0</v>
      </c>
      <c r="N134" s="86"/>
      <c r="O134" s="16"/>
      <c r="P134" s="305" t="e">
        <f>O134*O11</f>
        <v>#DIV/0!</v>
      </c>
      <c r="Q134" s="16"/>
      <c r="R134" s="305" t="e">
        <f>Q134*Q11</f>
        <v>#DIV/0!</v>
      </c>
      <c r="S134" s="309"/>
      <c r="T134" s="303" t="b">
        <f>IF(S11=1,P134*6.67,IF(S11=2,(R134+P134)*3.34))</f>
        <v>0</v>
      </c>
      <c r="U134" s="93">
        <f t="shared" si="13"/>
        <v>0</v>
      </c>
      <c r="V134" s="525"/>
      <c r="W134" s="245">
        <f t="shared" si="35"/>
        <v>0</v>
      </c>
      <c r="X134" s="203">
        <f t="shared" si="36"/>
        <v>1</v>
      </c>
      <c r="Y134" s="3"/>
      <c r="AA134" s="27">
        <f t="shared" si="37"/>
        <v>0</v>
      </c>
      <c r="AB134" s="27">
        <f t="shared" si="38"/>
        <v>0</v>
      </c>
      <c r="AC134" s="27">
        <f t="shared" si="39"/>
        <v>0</v>
      </c>
      <c r="AD134" s="27">
        <f t="shared" si="40"/>
        <v>0</v>
      </c>
      <c r="AE134" s="27">
        <f t="shared" si="41"/>
        <v>0</v>
      </c>
      <c r="AF134" s="27">
        <f t="shared" si="42"/>
        <v>0</v>
      </c>
      <c r="AG134" s="27">
        <f t="shared" si="43"/>
        <v>0</v>
      </c>
    </row>
    <row r="135" spans="2:33" ht="13.2" x14ac:dyDescent="0.25">
      <c r="B135" s="47">
        <f t="shared" si="31"/>
        <v>1</v>
      </c>
      <c r="C135" s="5">
        <f t="shared" si="32"/>
        <v>124</v>
      </c>
      <c r="D135" s="46"/>
      <c r="E135" s="51"/>
      <c r="F135" s="51"/>
      <c r="G135" s="51"/>
      <c r="H135" s="17"/>
      <c r="I135" s="17"/>
      <c r="J135" s="17"/>
      <c r="K135" s="17"/>
      <c r="L135" s="300">
        <f t="shared" si="33"/>
        <v>0</v>
      </c>
      <c r="M135" s="203">
        <f t="shared" si="34"/>
        <v>0</v>
      </c>
      <c r="N135" s="86"/>
      <c r="O135" s="16"/>
      <c r="P135" s="305" t="e">
        <f>O135*O11</f>
        <v>#DIV/0!</v>
      </c>
      <c r="Q135" s="16"/>
      <c r="R135" s="305" t="e">
        <f>Q135*Q11</f>
        <v>#DIV/0!</v>
      </c>
      <c r="S135" s="309"/>
      <c r="T135" s="303" t="b">
        <f>IF(S11=1,P135*6.67,IF(S11=2,(R135+P135)*3.34))</f>
        <v>0</v>
      </c>
      <c r="U135" s="93">
        <f t="shared" si="13"/>
        <v>0</v>
      </c>
      <c r="V135" s="525"/>
      <c r="W135" s="245">
        <f t="shared" si="35"/>
        <v>0</v>
      </c>
      <c r="X135" s="203">
        <f t="shared" si="36"/>
        <v>1</v>
      </c>
      <c r="Y135" s="3"/>
      <c r="AA135" s="27">
        <f t="shared" si="37"/>
        <v>0</v>
      </c>
      <c r="AB135" s="27">
        <f t="shared" si="38"/>
        <v>0</v>
      </c>
      <c r="AC135" s="27">
        <f t="shared" si="39"/>
        <v>0</v>
      </c>
      <c r="AD135" s="27">
        <f t="shared" si="40"/>
        <v>0</v>
      </c>
      <c r="AE135" s="27">
        <f t="shared" si="41"/>
        <v>0</v>
      </c>
      <c r="AF135" s="27">
        <f t="shared" si="42"/>
        <v>0</v>
      </c>
      <c r="AG135" s="27">
        <f t="shared" si="43"/>
        <v>0</v>
      </c>
    </row>
    <row r="136" spans="2:33" ht="13.2" x14ac:dyDescent="0.25">
      <c r="B136" s="47">
        <f t="shared" si="31"/>
        <v>1</v>
      </c>
      <c r="C136" s="5">
        <f t="shared" si="32"/>
        <v>125</v>
      </c>
      <c r="D136" s="46"/>
      <c r="E136" s="51"/>
      <c r="F136" s="51"/>
      <c r="G136" s="51"/>
      <c r="H136" s="17"/>
      <c r="I136" s="17"/>
      <c r="J136" s="17"/>
      <c r="K136" s="17"/>
      <c r="L136" s="300">
        <f t="shared" si="33"/>
        <v>0</v>
      </c>
      <c r="M136" s="203">
        <f t="shared" si="34"/>
        <v>0</v>
      </c>
      <c r="N136" s="86"/>
      <c r="O136" s="16"/>
      <c r="P136" s="305" t="e">
        <f>O136*O11</f>
        <v>#DIV/0!</v>
      </c>
      <c r="Q136" s="16"/>
      <c r="R136" s="305" t="e">
        <f>Q136*Q11</f>
        <v>#DIV/0!</v>
      </c>
      <c r="S136" s="309"/>
      <c r="T136" s="303" t="b">
        <f>IF(S11=1,P136*6.67,IF(S11=2,(R136+P136)*3.34))</f>
        <v>0</v>
      </c>
      <c r="U136" s="93">
        <f t="shared" si="13"/>
        <v>0</v>
      </c>
      <c r="V136" s="525"/>
      <c r="W136" s="245">
        <f t="shared" si="35"/>
        <v>0</v>
      </c>
      <c r="X136" s="203">
        <f t="shared" si="36"/>
        <v>1</v>
      </c>
      <c r="Y136" s="3"/>
      <c r="AA136" s="27">
        <f t="shared" si="37"/>
        <v>0</v>
      </c>
      <c r="AB136" s="27">
        <f t="shared" si="38"/>
        <v>0</v>
      </c>
      <c r="AC136" s="27">
        <f t="shared" si="39"/>
        <v>0</v>
      </c>
      <c r="AD136" s="27">
        <f t="shared" si="40"/>
        <v>0</v>
      </c>
      <c r="AE136" s="27">
        <f t="shared" si="41"/>
        <v>0</v>
      </c>
      <c r="AF136" s="27">
        <f t="shared" si="42"/>
        <v>0</v>
      </c>
      <c r="AG136" s="27">
        <f t="shared" si="43"/>
        <v>0</v>
      </c>
    </row>
    <row r="137" spans="2:33" ht="13.2" x14ac:dyDescent="0.25">
      <c r="B137" s="47">
        <f t="shared" si="31"/>
        <v>1</v>
      </c>
      <c r="C137" s="5">
        <f t="shared" si="32"/>
        <v>126</v>
      </c>
      <c r="D137" s="46"/>
      <c r="E137" s="51"/>
      <c r="F137" s="51"/>
      <c r="G137" s="51"/>
      <c r="H137" s="17"/>
      <c r="I137" s="17"/>
      <c r="J137" s="17"/>
      <c r="K137" s="17"/>
      <c r="L137" s="300">
        <f t="shared" si="33"/>
        <v>0</v>
      </c>
      <c r="M137" s="203">
        <f t="shared" si="34"/>
        <v>0</v>
      </c>
      <c r="N137" s="86"/>
      <c r="O137" s="16"/>
      <c r="P137" s="305" t="e">
        <f>O137*O11</f>
        <v>#DIV/0!</v>
      </c>
      <c r="Q137" s="16"/>
      <c r="R137" s="305" t="e">
        <f>Q137*Q11</f>
        <v>#DIV/0!</v>
      </c>
      <c r="S137" s="309"/>
      <c r="T137" s="303" t="b">
        <f>IF(S11=1,P137*6.67,IF(S11=2,(R137+P137)*3.34))</f>
        <v>0</v>
      </c>
      <c r="U137" s="93">
        <f t="shared" si="13"/>
        <v>0</v>
      </c>
      <c r="V137" s="525"/>
      <c r="W137" s="245">
        <f t="shared" si="35"/>
        <v>0</v>
      </c>
      <c r="X137" s="203">
        <f t="shared" si="36"/>
        <v>1</v>
      </c>
      <c r="Y137" s="3"/>
      <c r="AA137" s="27">
        <f t="shared" si="37"/>
        <v>0</v>
      </c>
      <c r="AB137" s="27">
        <f t="shared" si="38"/>
        <v>0</v>
      </c>
      <c r="AC137" s="27">
        <f t="shared" si="39"/>
        <v>0</v>
      </c>
      <c r="AD137" s="27">
        <f t="shared" si="40"/>
        <v>0</v>
      </c>
      <c r="AE137" s="27">
        <f t="shared" si="41"/>
        <v>0</v>
      </c>
      <c r="AF137" s="27">
        <f t="shared" si="42"/>
        <v>0</v>
      </c>
      <c r="AG137" s="27">
        <f t="shared" si="43"/>
        <v>0</v>
      </c>
    </row>
    <row r="138" spans="2:33" ht="13.2" x14ac:dyDescent="0.25">
      <c r="B138" s="47">
        <f t="shared" si="31"/>
        <v>1</v>
      </c>
      <c r="C138" s="5">
        <f t="shared" si="32"/>
        <v>127</v>
      </c>
      <c r="D138" s="46"/>
      <c r="E138" s="51"/>
      <c r="F138" s="51"/>
      <c r="G138" s="51"/>
      <c r="H138" s="17"/>
      <c r="I138" s="17"/>
      <c r="J138" s="17"/>
      <c r="K138" s="17"/>
      <c r="L138" s="300">
        <f t="shared" si="33"/>
        <v>0</v>
      </c>
      <c r="M138" s="203">
        <f t="shared" si="34"/>
        <v>0</v>
      </c>
      <c r="N138" s="86"/>
      <c r="O138" s="16"/>
      <c r="P138" s="305" t="e">
        <f>O138*O11</f>
        <v>#DIV/0!</v>
      </c>
      <c r="Q138" s="16"/>
      <c r="R138" s="305" t="e">
        <f>Q138*Q11</f>
        <v>#DIV/0!</v>
      </c>
      <c r="S138" s="309"/>
      <c r="T138" s="303" t="b">
        <f>IF(S11=1,P138*6.67,IF(S11=2,(R138+P138)*3.34))</f>
        <v>0</v>
      </c>
      <c r="U138" s="93">
        <f t="shared" si="13"/>
        <v>0</v>
      </c>
      <c r="V138" s="525"/>
      <c r="W138" s="245">
        <f t="shared" si="35"/>
        <v>0</v>
      </c>
      <c r="X138" s="203">
        <f t="shared" si="36"/>
        <v>1</v>
      </c>
      <c r="Y138" s="3"/>
      <c r="AA138" s="27">
        <f t="shared" si="37"/>
        <v>0</v>
      </c>
      <c r="AB138" s="27">
        <f t="shared" si="38"/>
        <v>0</v>
      </c>
      <c r="AC138" s="27">
        <f t="shared" si="39"/>
        <v>0</v>
      </c>
      <c r="AD138" s="27">
        <f t="shared" si="40"/>
        <v>0</v>
      </c>
      <c r="AE138" s="27">
        <f t="shared" si="41"/>
        <v>0</v>
      </c>
      <c r="AF138" s="27">
        <f t="shared" si="42"/>
        <v>0</v>
      </c>
      <c r="AG138" s="27">
        <f t="shared" si="43"/>
        <v>0</v>
      </c>
    </row>
    <row r="139" spans="2:33" ht="13.2" x14ac:dyDescent="0.25">
      <c r="B139" s="47">
        <f t="shared" si="31"/>
        <v>1</v>
      </c>
      <c r="C139" s="5">
        <f t="shared" si="32"/>
        <v>128</v>
      </c>
      <c r="D139" s="46"/>
      <c r="E139" s="51"/>
      <c r="F139" s="51"/>
      <c r="G139" s="51"/>
      <c r="H139" s="17"/>
      <c r="I139" s="17"/>
      <c r="J139" s="17"/>
      <c r="K139" s="17"/>
      <c r="L139" s="300">
        <f t="shared" si="33"/>
        <v>0</v>
      </c>
      <c r="M139" s="203">
        <f t="shared" si="34"/>
        <v>0</v>
      </c>
      <c r="N139" s="86"/>
      <c r="O139" s="16"/>
      <c r="P139" s="305" t="e">
        <f>O139*O11</f>
        <v>#DIV/0!</v>
      </c>
      <c r="Q139" s="16"/>
      <c r="R139" s="305" t="e">
        <f>Q139*Q11</f>
        <v>#DIV/0!</v>
      </c>
      <c r="S139" s="309"/>
      <c r="T139" s="303" t="b">
        <f>IF(S11=1,P139*6.67,IF(S11=2,(R139+P139)*3.34))</f>
        <v>0</v>
      </c>
      <c r="U139" s="93">
        <f t="shared" si="13"/>
        <v>0</v>
      </c>
      <c r="V139" s="525"/>
      <c r="W139" s="245">
        <f t="shared" si="35"/>
        <v>0</v>
      </c>
      <c r="X139" s="203">
        <f t="shared" si="36"/>
        <v>1</v>
      </c>
      <c r="Y139" s="3"/>
      <c r="AA139" s="27">
        <f t="shared" si="37"/>
        <v>0</v>
      </c>
      <c r="AB139" s="27">
        <f t="shared" si="38"/>
        <v>0</v>
      </c>
      <c r="AC139" s="27">
        <f t="shared" si="39"/>
        <v>0</v>
      </c>
      <c r="AD139" s="27">
        <f t="shared" si="40"/>
        <v>0</v>
      </c>
      <c r="AE139" s="27">
        <f t="shared" si="41"/>
        <v>0</v>
      </c>
      <c r="AF139" s="27">
        <f t="shared" si="42"/>
        <v>0</v>
      </c>
      <c r="AG139" s="27">
        <f t="shared" si="43"/>
        <v>0</v>
      </c>
    </row>
    <row r="140" spans="2:33" ht="13.2" x14ac:dyDescent="0.25">
      <c r="B140" s="47">
        <f t="shared" si="31"/>
        <v>1</v>
      </c>
      <c r="C140" s="5">
        <f t="shared" si="32"/>
        <v>129</v>
      </c>
      <c r="D140" s="46"/>
      <c r="E140" s="51"/>
      <c r="F140" s="51"/>
      <c r="G140" s="51"/>
      <c r="H140" s="17"/>
      <c r="I140" s="17"/>
      <c r="J140" s="17"/>
      <c r="K140" s="17"/>
      <c r="L140" s="300">
        <f t="shared" si="33"/>
        <v>0</v>
      </c>
      <c r="M140" s="203">
        <f t="shared" si="34"/>
        <v>0</v>
      </c>
      <c r="N140" s="86"/>
      <c r="O140" s="16"/>
      <c r="P140" s="305" t="e">
        <f>O140*O11</f>
        <v>#DIV/0!</v>
      </c>
      <c r="Q140" s="16"/>
      <c r="R140" s="305" t="e">
        <f>Q140*Q11</f>
        <v>#DIV/0!</v>
      </c>
      <c r="S140" s="309"/>
      <c r="T140" s="303" t="b">
        <f>IF(S11=1,P140*6.67,IF(S11=2,(R140+P140)*3.34))</f>
        <v>0</v>
      </c>
      <c r="U140" s="93">
        <f t="shared" si="13"/>
        <v>0</v>
      </c>
      <c r="V140" s="525"/>
      <c r="W140" s="245">
        <f t="shared" si="35"/>
        <v>0</v>
      </c>
      <c r="X140" s="203">
        <f t="shared" si="36"/>
        <v>1</v>
      </c>
      <c r="Y140" s="3"/>
      <c r="AA140" s="27">
        <f t="shared" si="37"/>
        <v>0</v>
      </c>
      <c r="AB140" s="27">
        <f t="shared" si="38"/>
        <v>0</v>
      </c>
      <c r="AC140" s="27">
        <f t="shared" si="39"/>
        <v>0</v>
      </c>
      <c r="AD140" s="27">
        <f t="shared" si="40"/>
        <v>0</v>
      </c>
      <c r="AE140" s="27">
        <f t="shared" si="41"/>
        <v>0</v>
      </c>
      <c r="AF140" s="27">
        <f t="shared" si="42"/>
        <v>0</v>
      </c>
      <c r="AG140" s="27">
        <f t="shared" si="43"/>
        <v>0</v>
      </c>
    </row>
    <row r="141" spans="2:33" ht="13.2" x14ac:dyDescent="0.25">
      <c r="B141" s="47">
        <f t="shared" ref="B141:B204" si="44">SUM(COUNTA(D141)+COUNT(C141))</f>
        <v>1</v>
      </c>
      <c r="C141" s="5">
        <f t="shared" si="32"/>
        <v>130</v>
      </c>
      <c r="D141" s="46"/>
      <c r="E141" s="51"/>
      <c r="F141" s="51"/>
      <c r="G141" s="51"/>
      <c r="H141" s="17"/>
      <c r="I141" s="17"/>
      <c r="J141" s="17"/>
      <c r="K141" s="17"/>
      <c r="L141" s="300">
        <f t="shared" si="33"/>
        <v>0</v>
      </c>
      <c r="M141" s="203">
        <f t="shared" si="34"/>
        <v>0</v>
      </c>
      <c r="N141" s="86"/>
      <c r="O141" s="16"/>
      <c r="P141" s="305" t="e">
        <f>O141*O11</f>
        <v>#DIV/0!</v>
      </c>
      <c r="Q141" s="16"/>
      <c r="R141" s="305" t="e">
        <f>Q141*Q11</f>
        <v>#DIV/0!</v>
      </c>
      <c r="S141" s="309"/>
      <c r="T141" s="303" t="b">
        <f>IF(S11=1,P141*6.67,IF(S11=2,(R141+P141)*3.34))</f>
        <v>0</v>
      </c>
      <c r="U141" s="93">
        <f t="shared" si="13"/>
        <v>0</v>
      </c>
      <c r="V141" s="525"/>
      <c r="W141" s="245">
        <f t="shared" si="35"/>
        <v>0</v>
      </c>
      <c r="X141" s="203">
        <f t="shared" si="36"/>
        <v>1</v>
      </c>
      <c r="Y141" s="3"/>
      <c r="AA141" s="27">
        <f t="shared" si="37"/>
        <v>0</v>
      </c>
      <c r="AB141" s="27">
        <f t="shared" si="38"/>
        <v>0</v>
      </c>
      <c r="AC141" s="27">
        <f t="shared" si="39"/>
        <v>0</v>
      </c>
      <c r="AD141" s="27">
        <f t="shared" si="40"/>
        <v>0</v>
      </c>
      <c r="AE141" s="27">
        <f t="shared" si="41"/>
        <v>0</v>
      </c>
      <c r="AF141" s="27">
        <f t="shared" si="42"/>
        <v>0</v>
      </c>
      <c r="AG141" s="27">
        <f t="shared" si="43"/>
        <v>0</v>
      </c>
    </row>
    <row r="142" spans="2:33" ht="13.2" x14ac:dyDescent="0.25">
      <c r="B142" s="47">
        <f t="shared" si="44"/>
        <v>1</v>
      </c>
      <c r="C142" s="5">
        <f t="shared" ref="C142:C205" si="45">C141+1</f>
        <v>131</v>
      </c>
      <c r="D142" s="46"/>
      <c r="E142" s="51"/>
      <c r="F142" s="51"/>
      <c r="G142" s="51"/>
      <c r="H142" s="17"/>
      <c r="I142" s="17"/>
      <c r="J142" s="17"/>
      <c r="K142" s="17"/>
      <c r="L142" s="300">
        <f t="shared" ref="L142:L205" si="46">SUM(H142:K142)*2.5</f>
        <v>0</v>
      </c>
      <c r="M142" s="203">
        <f t="shared" ref="M142:M205" si="47">L142</f>
        <v>0</v>
      </c>
      <c r="N142" s="86"/>
      <c r="O142" s="16"/>
      <c r="P142" s="305" t="e">
        <f>O142*O11</f>
        <v>#DIV/0!</v>
      </c>
      <c r="Q142" s="16"/>
      <c r="R142" s="305" t="e">
        <f>Q142*Q11</f>
        <v>#DIV/0!</v>
      </c>
      <c r="S142" s="309"/>
      <c r="T142" s="303" t="b">
        <f>IF(S11=1,P142*6.67,IF(S11=2,(R142+P142)*3.34))</f>
        <v>0</v>
      </c>
      <c r="U142" s="93">
        <f t="shared" si="13"/>
        <v>0</v>
      </c>
      <c r="V142" s="525"/>
      <c r="W142" s="245">
        <f t="shared" ref="W142:W205" si="48">M142</f>
        <v>0</v>
      </c>
      <c r="X142" s="203">
        <f t="shared" si="36"/>
        <v>1</v>
      </c>
      <c r="Y142" s="3"/>
      <c r="AA142" s="27">
        <f t="shared" si="37"/>
        <v>0</v>
      </c>
      <c r="AB142" s="27">
        <f t="shared" si="38"/>
        <v>0</v>
      </c>
      <c r="AC142" s="27">
        <f t="shared" si="39"/>
        <v>0</v>
      </c>
      <c r="AD142" s="27">
        <f t="shared" si="40"/>
        <v>0</v>
      </c>
      <c r="AE142" s="27">
        <f t="shared" si="41"/>
        <v>0</v>
      </c>
      <c r="AF142" s="27">
        <f t="shared" si="42"/>
        <v>0</v>
      </c>
      <c r="AG142" s="27">
        <f t="shared" si="43"/>
        <v>0</v>
      </c>
    </row>
    <row r="143" spans="2:33" ht="13.2" x14ac:dyDescent="0.25">
      <c r="B143" s="47">
        <f t="shared" si="44"/>
        <v>1</v>
      </c>
      <c r="C143" s="5">
        <f t="shared" si="45"/>
        <v>132</v>
      </c>
      <c r="D143" s="46"/>
      <c r="E143" s="51"/>
      <c r="F143" s="51"/>
      <c r="G143" s="51"/>
      <c r="H143" s="17"/>
      <c r="I143" s="17"/>
      <c r="J143" s="17"/>
      <c r="K143" s="17"/>
      <c r="L143" s="300">
        <f t="shared" si="46"/>
        <v>0</v>
      </c>
      <c r="M143" s="203">
        <f t="shared" si="47"/>
        <v>0</v>
      </c>
      <c r="N143" s="86"/>
      <c r="O143" s="16"/>
      <c r="P143" s="305" t="e">
        <f>O143*O11</f>
        <v>#DIV/0!</v>
      </c>
      <c r="Q143" s="16"/>
      <c r="R143" s="305" t="e">
        <f>Q143*Q11</f>
        <v>#DIV/0!</v>
      </c>
      <c r="S143" s="309"/>
      <c r="T143" s="303" t="b">
        <f>IF(S11=1,P143*6.67,IF(S11=2,(R143+P143)*3.34))</f>
        <v>0</v>
      </c>
      <c r="U143" s="93">
        <f t="shared" si="13"/>
        <v>0</v>
      </c>
      <c r="V143" s="525"/>
      <c r="W143" s="245">
        <f t="shared" si="48"/>
        <v>0</v>
      </c>
      <c r="X143" s="203">
        <f t="shared" si="36"/>
        <v>1</v>
      </c>
      <c r="Y143" s="3"/>
      <c r="AA143" s="27">
        <f t="shared" si="37"/>
        <v>0</v>
      </c>
      <c r="AB143" s="27">
        <f t="shared" si="38"/>
        <v>0</v>
      </c>
      <c r="AC143" s="27">
        <f t="shared" si="39"/>
        <v>0</v>
      </c>
      <c r="AD143" s="27">
        <f t="shared" si="40"/>
        <v>0</v>
      </c>
      <c r="AE143" s="27">
        <f t="shared" si="41"/>
        <v>0</v>
      </c>
      <c r="AF143" s="27">
        <f t="shared" si="42"/>
        <v>0</v>
      </c>
      <c r="AG143" s="27">
        <f t="shared" si="43"/>
        <v>0</v>
      </c>
    </row>
    <row r="144" spans="2:33" ht="13.2" x14ac:dyDescent="0.25">
      <c r="B144" s="47">
        <f t="shared" si="44"/>
        <v>1</v>
      </c>
      <c r="C144" s="5">
        <f t="shared" si="45"/>
        <v>133</v>
      </c>
      <c r="D144" s="46"/>
      <c r="E144" s="51"/>
      <c r="F144" s="51"/>
      <c r="G144" s="51"/>
      <c r="H144" s="17"/>
      <c r="I144" s="17"/>
      <c r="J144" s="17"/>
      <c r="K144" s="17"/>
      <c r="L144" s="300">
        <f t="shared" si="46"/>
        <v>0</v>
      </c>
      <c r="M144" s="203">
        <f t="shared" si="47"/>
        <v>0</v>
      </c>
      <c r="N144" s="86"/>
      <c r="O144" s="16"/>
      <c r="P144" s="305" t="e">
        <f>O144*O11</f>
        <v>#DIV/0!</v>
      </c>
      <c r="Q144" s="16"/>
      <c r="R144" s="305" t="e">
        <f>Q144*Q11</f>
        <v>#DIV/0!</v>
      </c>
      <c r="S144" s="309"/>
      <c r="T144" s="303" t="b">
        <f>IF(S11=1,P144*6.67,IF(S11=2,(R144+P144)*3.34))</f>
        <v>0</v>
      </c>
      <c r="U144" s="93">
        <f t="shared" si="13"/>
        <v>0</v>
      </c>
      <c r="V144" s="525"/>
      <c r="W144" s="245">
        <f t="shared" si="48"/>
        <v>0</v>
      </c>
      <c r="X144" s="203">
        <f t="shared" si="36"/>
        <v>1</v>
      </c>
      <c r="Y144" s="3"/>
      <c r="AA144" s="27">
        <f t="shared" si="37"/>
        <v>0</v>
      </c>
      <c r="AB144" s="27">
        <f t="shared" si="38"/>
        <v>0</v>
      </c>
      <c r="AC144" s="27">
        <f t="shared" si="39"/>
        <v>0</v>
      </c>
      <c r="AD144" s="27">
        <f t="shared" si="40"/>
        <v>0</v>
      </c>
      <c r="AE144" s="27">
        <f t="shared" si="41"/>
        <v>0</v>
      </c>
      <c r="AF144" s="27">
        <f t="shared" si="42"/>
        <v>0</v>
      </c>
      <c r="AG144" s="27">
        <f t="shared" si="43"/>
        <v>0</v>
      </c>
    </row>
    <row r="145" spans="2:33" ht="13.2" x14ac:dyDescent="0.25">
      <c r="B145" s="47">
        <f t="shared" si="44"/>
        <v>1</v>
      </c>
      <c r="C145" s="5">
        <f t="shared" si="45"/>
        <v>134</v>
      </c>
      <c r="D145" s="46"/>
      <c r="E145" s="51"/>
      <c r="F145" s="51"/>
      <c r="G145" s="51"/>
      <c r="H145" s="17"/>
      <c r="I145" s="17"/>
      <c r="J145" s="17"/>
      <c r="K145" s="17"/>
      <c r="L145" s="300">
        <f t="shared" si="46"/>
        <v>0</v>
      </c>
      <c r="M145" s="203">
        <f t="shared" si="47"/>
        <v>0</v>
      </c>
      <c r="N145" s="86"/>
      <c r="O145" s="16"/>
      <c r="P145" s="305" t="e">
        <f>O145*O11</f>
        <v>#DIV/0!</v>
      </c>
      <c r="Q145" s="16"/>
      <c r="R145" s="305" t="e">
        <f>Q145*Q11</f>
        <v>#DIV/0!</v>
      </c>
      <c r="S145" s="309"/>
      <c r="T145" s="303" t="b">
        <f>IF(S11=1,P145*6.67,IF(S11=2,(R145+P145)*3.34))</f>
        <v>0</v>
      </c>
      <c r="U145" s="93">
        <f t="shared" si="13"/>
        <v>0</v>
      </c>
      <c r="V145" s="525"/>
      <c r="W145" s="245">
        <f t="shared" si="48"/>
        <v>0</v>
      </c>
      <c r="X145" s="203">
        <f t="shared" si="36"/>
        <v>1</v>
      </c>
      <c r="Y145" s="3"/>
      <c r="AA145" s="27">
        <f t="shared" si="37"/>
        <v>0</v>
      </c>
      <c r="AB145" s="27">
        <f t="shared" si="38"/>
        <v>0</v>
      </c>
      <c r="AC145" s="27">
        <f t="shared" si="39"/>
        <v>0</v>
      </c>
      <c r="AD145" s="27">
        <f t="shared" si="40"/>
        <v>0</v>
      </c>
      <c r="AE145" s="27">
        <f t="shared" si="41"/>
        <v>0</v>
      </c>
      <c r="AF145" s="27">
        <f t="shared" si="42"/>
        <v>0</v>
      </c>
      <c r="AG145" s="27">
        <f t="shared" si="43"/>
        <v>0</v>
      </c>
    </row>
    <row r="146" spans="2:33" ht="13.2" x14ac:dyDescent="0.25">
      <c r="B146" s="47">
        <f t="shared" si="44"/>
        <v>1</v>
      </c>
      <c r="C146" s="5">
        <f t="shared" si="45"/>
        <v>135</v>
      </c>
      <c r="D146" s="46"/>
      <c r="E146" s="51"/>
      <c r="F146" s="51"/>
      <c r="G146" s="51"/>
      <c r="H146" s="17"/>
      <c r="I146" s="17"/>
      <c r="J146" s="17"/>
      <c r="K146" s="17"/>
      <c r="L146" s="300">
        <f t="shared" si="46"/>
        <v>0</v>
      </c>
      <c r="M146" s="203">
        <f t="shared" si="47"/>
        <v>0</v>
      </c>
      <c r="N146" s="86"/>
      <c r="O146" s="16"/>
      <c r="P146" s="305" t="e">
        <f>O146*O11</f>
        <v>#DIV/0!</v>
      </c>
      <c r="Q146" s="16"/>
      <c r="R146" s="305" t="e">
        <f>Q146*Q11</f>
        <v>#DIV/0!</v>
      </c>
      <c r="S146" s="309"/>
      <c r="T146" s="303" t="b">
        <f>IF(S11=1,P146*6.67,IF(S11=2,(R146+P146)*3.34))</f>
        <v>0</v>
      </c>
      <c r="U146" s="93">
        <f t="shared" si="13"/>
        <v>0</v>
      </c>
      <c r="V146" s="525"/>
      <c r="W146" s="245">
        <f t="shared" si="48"/>
        <v>0</v>
      </c>
      <c r="X146" s="203">
        <f t="shared" si="36"/>
        <v>1</v>
      </c>
      <c r="Y146" s="3"/>
      <c r="AA146" s="27">
        <f t="shared" si="37"/>
        <v>0</v>
      </c>
      <c r="AB146" s="27">
        <f t="shared" si="38"/>
        <v>0</v>
      </c>
      <c r="AC146" s="27">
        <f t="shared" si="39"/>
        <v>0</v>
      </c>
      <c r="AD146" s="27">
        <f t="shared" si="40"/>
        <v>0</v>
      </c>
      <c r="AE146" s="27">
        <f t="shared" si="41"/>
        <v>0</v>
      </c>
      <c r="AF146" s="27">
        <f t="shared" si="42"/>
        <v>0</v>
      </c>
      <c r="AG146" s="27">
        <f t="shared" si="43"/>
        <v>0</v>
      </c>
    </row>
    <row r="147" spans="2:33" ht="13.2" x14ac:dyDescent="0.25">
      <c r="B147" s="47">
        <f t="shared" si="44"/>
        <v>1</v>
      </c>
      <c r="C147" s="5">
        <f t="shared" si="45"/>
        <v>136</v>
      </c>
      <c r="D147" s="46"/>
      <c r="E147" s="51"/>
      <c r="F147" s="51"/>
      <c r="G147" s="51"/>
      <c r="H147" s="17"/>
      <c r="I147" s="17"/>
      <c r="J147" s="17"/>
      <c r="K147" s="17"/>
      <c r="L147" s="300">
        <f t="shared" si="46"/>
        <v>0</v>
      </c>
      <c r="M147" s="203">
        <f t="shared" si="47"/>
        <v>0</v>
      </c>
      <c r="N147" s="86"/>
      <c r="O147" s="16"/>
      <c r="P147" s="305" t="e">
        <f>O147*O11</f>
        <v>#DIV/0!</v>
      </c>
      <c r="Q147" s="16"/>
      <c r="R147" s="305" t="e">
        <f>Q147*Q11</f>
        <v>#DIV/0!</v>
      </c>
      <c r="S147" s="309"/>
      <c r="T147" s="303" t="b">
        <f>IF(S11=1,P147*6.67,IF(S11=2,(R147+P147)*3.34))</f>
        <v>0</v>
      </c>
      <c r="U147" s="93">
        <f t="shared" si="13"/>
        <v>0</v>
      </c>
      <c r="V147" s="525"/>
      <c r="W147" s="245">
        <f t="shared" si="48"/>
        <v>0</v>
      </c>
      <c r="X147" s="203">
        <f t="shared" si="36"/>
        <v>1</v>
      </c>
      <c r="Y147" s="3"/>
      <c r="AA147" s="27">
        <f t="shared" si="37"/>
        <v>0</v>
      </c>
      <c r="AB147" s="27">
        <f t="shared" si="38"/>
        <v>0</v>
      </c>
      <c r="AC147" s="27">
        <f t="shared" si="39"/>
        <v>0</v>
      </c>
      <c r="AD147" s="27">
        <f t="shared" si="40"/>
        <v>0</v>
      </c>
      <c r="AE147" s="27">
        <f t="shared" si="41"/>
        <v>0</v>
      </c>
      <c r="AF147" s="27">
        <f t="shared" si="42"/>
        <v>0</v>
      </c>
      <c r="AG147" s="27">
        <f t="shared" si="43"/>
        <v>0</v>
      </c>
    </row>
    <row r="148" spans="2:33" ht="13.2" x14ac:dyDescent="0.25">
      <c r="B148" s="47">
        <f t="shared" si="44"/>
        <v>1</v>
      </c>
      <c r="C148" s="5">
        <f t="shared" si="45"/>
        <v>137</v>
      </c>
      <c r="D148" s="46"/>
      <c r="E148" s="51"/>
      <c r="F148" s="51"/>
      <c r="G148" s="51"/>
      <c r="H148" s="17"/>
      <c r="I148" s="17"/>
      <c r="J148" s="17"/>
      <c r="K148" s="17"/>
      <c r="L148" s="300">
        <f t="shared" si="46"/>
        <v>0</v>
      </c>
      <c r="M148" s="203">
        <f t="shared" si="47"/>
        <v>0</v>
      </c>
      <c r="N148" s="86"/>
      <c r="O148" s="16"/>
      <c r="P148" s="305" t="e">
        <f>O148*O11</f>
        <v>#DIV/0!</v>
      </c>
      <c r="Q148" s="16"/>
      <c r="R148" s="305" t="e">
        <f>Q148*Q11</f>
        <v>#DIV/0!</v>
      </c>
      <c r="S148" s="309"/>
      <c r="T148" s="303" t="b">
        <f>IF(S11=1,P148*6.67,IF(S11=2,(R148+P148)*3.34))</f>
        <v>0</v>
      </c>
      <c r="U148" s="93">
        <f t="shared" si="13"/>
        <v>0</v>
      </c>
      <c r="V148" s="525"/>
      <c r="W148" s="245">
        <f t="shared" si="48"/>
        <v>0</v>
      </c>
      <c r="X148" s="203">
        <f t="shared" si="36"/>
        <v>1</v>
      </c>
      <c r="Y148" s="3"/>
      <c r="AA148" s="27">
        <f t="shared" si="37"/>
        <v>0</v>
      </c>
      <c r="AB148" s="27">
        <f t="shared" si="38"/>
        <v>0</v>
      </c>
      <c r="AC148" s="27">
        <f t="shared" si="39"/>
        <v>0</v>
      </c>
      <c r="AD148" s="27">
        <f t="shared" si="40"/>
        <v>0</v>
      </c>
      <c r="AE148" s="27">
        <f t="shared" si="41"/>
        <v>0</v>
      </c>
      <c r="AF148" s="27">
        <f t="shared" si="42"/>
        <v>0</v>
      </c>
      <c r="AG148" s="27">
        <f t="shared" si="43"/>
        <v>0</v>
      </c>
    </row>
    <row r="149" spans="2:33" ht="13.2" x14ac:dyDescent="0.25">
      <c r="B149" s="47">
        <f t="shared" si="44"/>
        <v>1</v>
      </c>
      <c r="C149" s="5">
        <f t="shared" si="45"/>
        <v>138</v>
      </c>
      <c r="D149" s="46"/>
      <c r="E149" s="51"/>
      <c r="F149" s="51"/>
      <c r="G149" s="51"/>
      <c r="H149" s="17"/>
      <c r="I149" s="17"/>
      <c r="J149" s="17"/>
      <c r="K149" s="17"/>
      <c r="L149" s="300">
        <f t="shared" si="46"/>
        <v>0</v>
      </c>
      <c r="M149" s="203">
        <f t="shared" si="47"/>
        <v>0</v>
      </c>
      <c r="N149" s="86"/>
      <c r="O149" s="16"/>
      <c r="P149" s="305" t="e">
        <f>O149*O11</f>
        <v>#DIV/0!</v>
      </c>
      <c r="Q149" s="16"/>
      <c r="R149" s="305" t="e">
        <f>Q149*Q11</f>
        <v>#DIV/0!</v>
      </c>
      <c r="S149" s="309"/>
      <c r="T149" s="303" t="b">
        <f>IF(S11=1,P149*6.67,IF(S11=2,(R149+P149)*3.34))</f>
        <v>0</v>
      </c>
      <c r="U149" s="93">
        <f t="shared" si="13"/>
        <v>0</v>
      </c>
      <c r="V149" s="525"/>
      <c r="W149" s="245">
        <f t="shared" si="48"/>
        <v>0</v>
      </c>
      <c r="X149" s="203">
        <f t="shared" si="36"/>
        <v>1</v>
      </c>
      <c r="Y149" s="3"/>
      <c r="AA149" s="27">
        <f t="shared" si="37"/>
        <v>0</v>
      </c>
      <c r="AB149" s="27">
        <f t="shared" si="38"/>
        <v>0</v>
      </c>
      <c r="AC149" s="27">
        <f t="shared" si="39"/>
        <v>0</v>
      </c>
      <c r="AD149" s="27">
        <f t="shared" si="40"/>
        <v>0</v>
      </c>
      <c r="AE149" s="27">
        <f t="shared" si="41"/>
        <v>0</v>
      </c>
      <c r="AF149" s="27">
        <f t="shared" si="42"/>
        <v>0</v>
      </c>
      <c r="AG149" s="27">
        <f t="shared" si="43"/>
        <v>0</v>
      </c>
    </row>
    <row r="150" spans="2:33" ht="13.2" x14ac:dyDescent="0.25">
      <c r="B150" s="47">
        <f t="shared" si="44"/>
        <v>1</v>
      </c>
      <c r="C150" s="5">
        <f t="shared" si="45"/>
        <v>139</v>
      </c>
      <c r="D150" s="46"/>
      <c r="E150" s="51"/>
      <c r="F150" s="51"/>
      <c r="G150" s="51"/>
      <c r="H150" s="17"/>
      <c r="I150" s="17"/>
      <c r="J150" s="17"/>
      <c r="K150" s="17"/>
      <c r="L150" s="300">
        <f t="shared" si="46"/>
        <v>0</v>
      </c>
      <c r="M150" s="203">
        <f t="shared" si="47"/>
        <v>0</v>
      </c>
      <c r="N150" s="86"/>
      <c r="O150" s="16"/>
      <c r="P150" s="305" t="e">
        <f>O150*O11</f>
        <v>#DIV/0!</v>
      </c>
      <c r="Q150" s="16"/>
      <c r="R150" s="305" t="e">
        <f>Q150*Q11</f>
        <v>#DIV/0!</v>
      </c>
      <c r="S150" s="309"/>
      <c r="T150" s="303" t="b">
        <f>IF(S11=1,P150*6.67,IF(S11=2,(R150+P150)*3.34))</f>
        <v>0</v>
      </c>
      <c r="U150" s="93">
        <f t="shared" si="13"/>
        <v>0</v>
      </c>
      <c r="V150" s="525"/>
      <c r="W150" s="245">
        <f t="shared" si="48"/>
        <v>0</v>
      </c>
      <c r="X150" s="203">
        <f t="shared" si="36"/>
        <v>1</v>
      </c>
      <c r="Y150" s="3"/>
      <c r="AA150" s="27">
        <f t="shared" si="37"/>
        <v>0</v>
      </c>
      <c r="AB150" s="27">
        <f t="shared" si="38"/>
        <v>0</v>
      </c>
      <c r="AC150" s="27">
        <f t="shared" si="39"/>
        <v>0</v>
      </c>
      <c r="AD150" s="27">
        <f t="shared" si="40"/>
        <v>0</v>
      </c>
      <c r="AE150" s="27">
        <f t="shared" si="41"/>
        <v>0</v>
      </c>
      <c r="AF150" s="27">
        <f t="shared" si="42"/>
        <v>0</v>
      </c>
      <c r="AG150" s="27">
        <f t="shared" si="43"/>
        <v>0</v>
      </c>
    </row>
    <row r="151" spans="2:33" ht="13.2" x14ac:dyDescent="0.25">
      <c r="B151" s="47">
        <f t="shared" si="44"/>
        <v>1</v>
      </c>
      <c r="C151" s="5">
        <f t="shared" si="45"/>
        <v>140</v>
      </c>
      <c r="D151" s="46"/>
      <c r="E151" s="51"/>
      <c r="F151" s="51"/>
      <c r="G151" s="51"/>
      <c r="H151" s="17"/>
      <c r="I151" s="17"/>
      <c r="J151" s="17"/>
      <c r="K151" s="17"/>
      <c r="L151" s="300">
        <f t="shared" si="46"/>
        <v>0</v>
      </c>
      <c r="M151" s="203">
        <f t="shared" si="47"/>
        <v>0</v>
      </c>
      <c r="N151" s="86"/>
      <c r="O151" s="16"/>
      <c r="P151" s="305" t="e">
        <f>O151*O11</f>
        <v>#DIV/0!</v>
      </c>
      <c r="Q151" s="16"/>
      <c r="R151" s="305" t="e">
        <f>Q151*Q11</f>
        <v>#DIV/0!</v>
      </c>
      <c r="S151" s="309"/>
      <c r="T151" s="303" t="b">
        <f>IF(S11=1,P151*6.67,IF(S11=2,(R151+P151)*3.34))</f>
        <v>0</v>
      </c>
      <c r="U151" s="93">
        <f t="shared" si="13"/>
        <v>0</v>
      </c>
      <c r="V151" s="525"/>
      <c r="W151" s="245">
        <f t="shared" si="48"/>
        <v>0</v>
      </c>
      <c r="X151" s="203">
        <f t="shared" si="36"/>
        <v>1</v>
      </c>
      <c r="Y151" s="3"/>
      <c r="AA151" s="27">
        <f t="shared" si="37"/>
        <v>0</v>
      </c>
      <c r="AB151" s="27">
        <f t="shared" si="38"/>
        <v>0</v>
      </c>
      <c r="AC151" s="27">
        <f t="shared" si="39"/>
        <v>0</v>
      </c>
      <c r="AD151" s="27">
        <f t="shared" si="40"/>
        <v>0</v>
      </c>
      <c r="AE151" s="27">
        <f t="shared" si="41"/>
        <v>0</v>
      </c>
      <c r="AF151" s="27">
        <f t="shared" si="42"/>
        <v>0</v>
      </c>
      <c r="AG151" s="27">
        <f t="shared" si="43"/>
        <v>0</v>
      </c>
    </row>
    <row r="152" spans="2:33" ht="13.2" x14ac:dyDescent="0.25">
      <c r="B152" s="47">
        <f t="shared" si="44"/>
        <v>1</v>
      </c>
      <c r="C152" s="5">
        <f t="shared" si="45"/>
        <v>141</v>
      </c>
      <c r="D152" s="46"/>
      <c r="E152" s="51"/>
      <c r="F152" s="51"/>
      <c r="G152" s="51"/>
      <c r="H152" s="17"/>
      <c r="I152" s="17"/>
      <c r="J152" s="17"/>
      <c r="K152" s="17"/>
      <c r="L152" s="300">
        <f t="shared" si="46"/>
        <v>0</v>
      </c>
      <c r="M152" s="203">
        <f t="shared" si="47"/>
        <v>0</v>
      </c>
      <c r="N152" s="86"/>
      <c r="O152" s="16"/>
      <c r="P152" s="305" t="e">
        <f>O152*O11</f>
        <v>#DIV/0!</v>
      </c>
      <c r="Q152" s="16"/>
      <c r="R152" s="305" t="e">
        <f>Q152*Q11</f>
        <v>#DIV/0!</v>
      </c>
      <c r="S152" s="309"/>
      <c r="T152" s="303" t="b">
        <f>IF(S11=1,P152*6.67,IF(S11=2,(R152+P152)*3.34))</f>
        <v>0</v>
      </c>
      <c r="U152" s="93">
        <f t="shared" si="13"/>
        <v>0</v>
      </c>
      <c r="V152" s="525"/>
      <c r="W152" s="245">
        <f t="shared" si="48"/>
        <v>0</v>
      </c>
      <c r="X152" s="203">
        <f t="shared" si="36"/>
        <v>1</v>
      </c>
      <c r="Y152" s="3"/>
      <c r="AA152" s="27">
        <f t="shared" si="37"/>
        <v>0</v>
      </c>
      <c r="AB152" s="27">
        <f t="shared" si="38"/>
        <v>0</v>
      </c>
      <c r="AC152" s="27">
        <f t="shared" si="39"/>
        <v>0</v>
      </c>
      <c r="AD152" s="27">
        <f t="shared" si="40"/>
        <v>0</v>
      </c>
      <c r="AE152" s="27">
        <f t="shared" si="41"/>
        <v>0</v>
      </c>
      <c r="AF152" s="27">
        <f t="shared" si="42"/>
        <v>0</v>
      </c>
      <c r="AG152" s="27">
        <f t="shared" si="43"/>
        <v>0</v>
      </c>
    </row>
    <row r="153" spans="2:33" ht="13.2" x14ac:dyDescent="0.25">
      <c r="B153" s="47">
        <f t="shared" si="44"/>
        <v>1</v>
      </c>
      <c r="C153" s="5">
        <f t="shared" si="45"/>
        <v>142</v>
      </c>
      <c r="D153" s="46"/>
      <c r="E153" s="51"/>
      <c r="F153" s="51"/>
      <c r="G153" s="51"/>
      <c r="H153" s="17"/>
      <c r="I153" s="17"/>
      <c r="J153" s="17"/>
      <c r="K153" s="17"/>
      <c r="L153" s="300">
        <f t="shared" si="46"/>
        <v>0</v>
      </c>
      <c r="M153" s="203">
        <f t="shared" si="47"/>
        <v>0</v>
      </c>
      <c r="N153" s="86"/>
      <c r="O153" s="16"/>
      <c r="P153" s="305" t="e">
        <f>O153*O11</f>
        <v>#DIV/0!</v>
      </c>
      <c r="Q153" s="16"/>
      <c r="R153" s="305" t="e">
        <f>Q153*Q11</f>
        <v>#DIV/0!</v>
      </c>
      <c r="S153" s="309"/>
      <c r="T153" s="303" t="b">
        <f>IF(S11=1,P153*6.67,IF(S11=2,(R153+P153)*3.34))</f>
        <v>0</v>
      </c>
      <c r="U153" s="93">
        <f t="shared" si="13"/>
        <v>0</v>
      </c>
      <c r="V153" s="525"/>
      <c r="W153" s="245">
        <f t="shared" si="48"/>
        <v>0</v>
      </c>
      <c r="X153" s="203">
        <f t="shared" si="36"/>
        <v>1</v>
      </c>
      <c r="Y153" s="3"/>
      <c r="AA153" s="27">
        <f t="shared" si="37"/>
        <v>0</v>
      </c>
      <c r="AB153" s="27">
        <f t="shared" si="38"/>
        <v>0</v>
      </c>
      <c r="AC153" s="27">
        <f t="shared" si="39"/>
        <v>0</v>
      </c>
      <c r="AD153" s="27">
        <f t="shared" si="40"/>
        <v>0</v>
      </c>
      <c r="AE153" s="27">
        <f t="shared" si="41"/>
        <v>0</v>
      </c>
      <c r="AF153" s="27">
        <f t="shared" si="42"/>
        <v>0</v>
      </c>
      <c r="AG153" s="27">
        <f t="shared" si="43"/>
        <v>0</v>
      </c>
    </row>
    <row r="154" spans="2:33" ht="13.2" x14ac:dyDescent="0.25">
      <c r="B154" s="47">
        <f t="shared" si="44"/>
        <v>1</v>
      </c>
      <c r="C154" s="5">
        <f t="shared" si="45"/>
        <v>143</v>
      </c>
      <c r="D154" s="46"/>
      <c r="E154" s="51"/>
      <c r="F154" s="51"/>
      <c r="G154" s="51"/>
      <c r="H154" s="17"/>
      <c r="I154" s="17"/>
      <c r="J154" s="17"/>
      <c r="K154" s="17"/>
      <c r="L154" s="300">
        <f t="shared" si="46"/>
        <v>0</v>
      </c>
      <c r="M154" s="203">
        <f t="shared" si="47"/>
        <v>0</v>
      </c>
      <c r="N154" s="86"/>
      <c r="O154" s="16"/>
      <c r="P154" s="305" t="e">
        <f>O154*O11</f>
        <v>#DIV/0!</v>
      </c>
      <c r="Q154" s="16"/>
      <c r="R154" s="305" t="e">
        <f>Q154*Q11</f>
        <v>#DIV/0!</v>
      </c>
      <c r="S154" s="309"/>
      <c r="T154" s="303" t="b">
        <f>IF(S11=1,P154*6.67,IF(S11=2,(R154+P154)*3.34))</f>
        <v>0</v>
      </c>
      <c r="U154" s="93">
        <f t="shared" si="13"/>
        <v>0</v>
      </c>
      <c r="V154" s="525"/>
      <c r="W154" s="245">
        <f t="shared" si="48"/>
        <v>0</v>
      </c>
      <c r="X154" s="203">
        <f t="shared" si="36"/>
        <v>1</v>
      </c>
      <c r="Y154" s="3"/>
      <c r="AA154" s="27">
        <f t="shared" si="37"/>
        <v>0</v>
      </c>
      <c r="AB154" s="27">
        <f t="shared" si="38"/>
        <v>0</v>
      </c>
      <c r="AC154" s="27">
        <f t="shared" si="39"/>
        <v>0</v>
      </c>
      <c r="AD154" s="27">
        <f t="shared" si="40"/>
        <v>0</v>
      </c>
      <c r="AE154" s="27">
        <f t="shared" si="41"/>
        <v>0</v>
      </c>
      <c r="AF154" s="27">
        <f t="shared" si="42"/>
        <v>0</v>
      </c>
      <c r="AG154" s="27">
        <f t="shared" si="43"/>
        <v>0</v>
      </c>
    </row>
    <row r="155" spans="2:33" ht="13.2" x14ac:dyDescent="0.25">
      <c r="B155" s="47">
        <f t="shared" si="44"/>
        <v>1</v>
      </c>
      <c r="C155" s="5">
        <f t="shared" si="45"/>
        <v>144</v>
      </c>
      <c r="D155" s="46"/>
      <c r="E155" s="51"/>
      <c r="F155" s="51"/>
      <c r="G155" s="51"/>
      <c r="H155" s="17"/>
      <c r="I155" s="17"/>
      <c r="J155" s="17"/>
      <c r="K155" s="17"/>
      <c r="L155" s="300">
        <f t="shared" si="46"/>
        <v>0</v>
      </c>
      <c r="M155" s="203">
        <f t="shared" si="47"/>
        <v>0</v>
      </c>
      <c r="N155" s="86"/>
      <c r="O155" s="16"/>
      <c r="P155" s="305" t="e">
        <f>O155*O11</f>
        <v>#DIV/0!</v>
      </c>
      <c r="Q155" s="16"/>
      <c r="R155" s="305" t="e">
        <f>Q155*Q11</f>
        <v>#DIV/0!</v>
      </c>
      <c r="S155" s="309"/>
      <c r="T155" s="303" t="b">
        <f>IF(S11=1,P155*6.67,IF(S11=2,(R155+P155)*3.34))</f>
        <v>0</v>
      </c>
      <c r="U155" s="93">
        <f t="shared" si="13"/>
        <v>0</v>
      </c>
      <c r="V155" s="525"/>
      <c r="W155" s="245">
        <f t="shared" si="48"/>
        <v>0</v>
      </c>
      <c r="X155" s="203">
        <f t="shared" si="36"/>
        <v>1</v>
      </c>
      <c r="Y155" s="3"/>
      <c r="AA155" s="27">
        <f t="shared" si="37"/>
        <v>0</v>
      </c>
      <c r="AB155" s="27">
        <f t="shared" si="38"/>
        <v>0</v>
      </c>
      <c r="AC155" s="27">
        <f t="shared" si="39"/>
        <v>0</v>
      </c>
      <c r="AD155" s="27">
        <f t="shared" si="40"/>
        <v>0</v>
      </c>
      <c r="AE155" s="27">
        <f t="shared" si="41"/>
        <v>0</v>
      </c>
      <c r="AF155" s="27">
        <f t="shared" si="42"/>
        <v>0</v>
      </c>
      <c r="AG155" s="27">
        <f t="shared" si="43"/>
        <v>0</v>
      </c>
    </row>
    <row r="156" spans="2:33" ht="13.2" x14ac:dyDescent="0.25">
      <c r="B156" s="47">
        <f t="shared" si="44"/>
        <v>1</v>
      </c>
      <c r="C156" s="5">
        <f t="shared" si="45"/>
        <v>145</v>
      </c>
      <c r="D156" s="46"/>
      <c r="E156" s="51"/>
      <c r="F156" s="51"/>
      <c r="G156" s="51"/>
      <c r="H156" s="17"/>
      <c r="I156" s="17"/>
      <c r="J156" s="17"/>
      <c r="K156" s="17"/>
      <c r="L156" s="300">
        <f t="shared" si="46"/>
        <v>0</v>
      </c>
      <c r="M156" s="203">
        <f t="shared" si="47"/>
        <v>0</v>
      </c>
      <c r="N156" s="86"/>
      <c r="O156" s="16"/>
      <c r="P156" s="305" t="e">
        <f>O156*O11</f>
        <v>#DIV/0!</v>
      </c>
      <c r="Q156" s="16"/>
      <c r="R156" s="305" t="e">
        <f>Q156*Q11</f>
        <v>#DIV/0!</v>
      </c>
      <c r="S156" s="309"/>
      <c r="T156" s="303" t="b">
        <f>IF(S11=1,P156*6.67,IF(S11=2,(R156+P156)*3.34))</f>
        <v>0</v>
      </c>
      <c r="U156" s="93">
        <f t="shared" si="13"/>
        <v>0</v>
      </c>
      <c r="V156" s="525"/>
      <c r="W156" s="245">
        <f t="shared" si="48"/>
        <v>0</v>
      </c>
      <c r="X156" s="203">
        <f t="shared" si="36"/>
        <v>1</v>
      </c>
      <c r="Y156" s="3"/>
      <c r="AA156" s="27">
        <f t="shared" si="37"/>
        <v>0</v>
      </c>
      <c r="AB156" s="27">
        <f t="shared" si="38"/>
        <v>0</v>
      </c>
      <c r="AC156" s="27">
        <f t="shared" si="39"/>
        <v>0</v>
      </c>
      <c r="AD156" s="27">
        <f t="shared" si="40"/>
        <v>0</v>
      </c>
      <c r="AE156" s="27">
        <f t="shared" si="41"/>
        <v>0</v>
      </c>
      <c r="AF156" s="27">
        <f t="shared" si="42"/>
        <v>0</v>
      </c>
      <c r="AG156" s="27">
        <f t="shared" si="43"/>
        <v>0</v>
      </c>
    </row>
    <row r="157" spans="2:33" ht="13.2" x14ac:dyDescent="0.25">
      <c r="B157" s="47">
        <f t="shared" si="44"/>
        <v>1</v>
      </c>
      <c r="C157" s="5">
        <f t="shared" si="45"/>
        <v>146</v>
      </c>
      <c r="D157" s="46"/>
      <c r="E157" s="51"/>
      <c r="F157" s="51"/>
      <c r="G157" s="51"/>
      <c r="H157" s="17"/>
      <c r="I157" s="17"/>
      <c r="J157" s="17"/>
      <c r="K157" s="17"/>
      <c r="L157" s="300">
        <f t="shared" si="46"/>
        <v>0</v>
      </c>
      <c r="M157" s="203">
        <f t="shared" si="47"/>
        <v>0</v>
      </c>
      <c r="N157" s="86"/>
      <c r="O157" s="16"/>
      <c r="P157" s="305" t="e">
        <f>O157*O11</f>
        <v>#DIV/0!</v>
      </c>
      <c r="Q157" s="16"/>
      <c r="R157" s="305" t="e">
        <f>Q157*Q11</f>
        <v>#DIV/0!</v>
      </c>
      <c r="S157" s="309"/>
      <c r="T157" s="303" t="b">
        <f>IF(S11=1,P157*6.67,IF(S11=2,(R157+P157)*3.34))</f>
        <v>0</v>
      </c>
      <c r="U157" s="93">
        <f t="shared" si="13"/>
        <v>0</v>
      </c>
      <c r="V157" s="525"/>
      <c r="W157" s="245">
        <f t="shared" si="48"/>
        <v>0</v>
      </c>
      <c r="X157" s="203">
        <f t="shared" si="36"/>
        <v>1</v>
      </c>
      <c r="Y157" s="3"/>
      <c r="AA157" s="27">
        <f t="shared" si="37"/>
        <v>0</v>
      </c>
      <c r="AB157" s="27">
        <f t="shared" si="38"/>
        <v>0</v>
      </c>
      <c r="AC157" s="27">
        <f t="shared" si="39"/>
        <v>0</v>
      </c>
      <c r="AD157" s="27">
        <f t="shared" si="40"/>
        <v>0</v>
      </c>
      <c r="AE157" s="27">
        <f t="shared" si="41"/>
        <v>0</v>
      </c>
      <c r="AF157" s="27">
        <f t="shared" si="42"/>
        <v>0</v>
      </c>
      <c r="AG157" s="27">
        <f t="shared" si="43"/>
        <v>0</v>
      </c>
    </row>
    <row r="158" spans="2:33" ht="13.2" x14ac:dyDescent="0.25">
      <c r="B158" s="47">
        <f t="shared" si="44"/>
        <v>1</v>
      </c>
      <c r="C158" s="5">
        <f t="shared" si="45"/>
        <v>147</v>
      </c>
      <c r="D158" s="46"/>
      <c r="E158" s="51"/>
      <c r="F158" s="51"/>
      <c r="G158" s="51"/>
      <c r="H158" s="17"/>
      <c r="I158" s="17"/>
      <c r="J158" s="17"/>
      <c r="K158" s="17"/>
      <c r="L158" s="300">
        <f t="shared" si="46"/>
        <v>0</v>
      </c>
      <c r="M158" s="203">
        <f t="shared" si="47"/>
        <v>0</v>
      </c>
      <c r="N158" s="86"/>
      <c r="O158" s="16"/>
      <c r="P158" s="305" t="e">
        <f>O158*O11</f>
        <v>#DIV/0!</v>
      </c>
      <c r="Q158" s="16"/>
      <c r="R158" s="305" t="e">
        <f>Q158*Q11</f>
        <v>#DIV/0!</v>
      </c>
      <c r="S158" s="309"/>
      <c r="T158" s="303" t="b">
        <f>IF(S11=1,P158*6.67,IF(S11=2,(R158+P158)*3.34))</f>
        <v>0</v>
      </c>
      <c r="U158" s="93">
        <f t="shared" si="13"/>
        <v>0</v>
      </c>
      <c r="V158" s="525"/>
      <c r="W158" s="245">
        <f t="shared" si="48"/>
        <v>0</v>
      </c>
      <c r="X158" s="203">
        <f t="shared" si="36"/>
        <v>1</v>
      </c>
      <c r="Y158" s="3"/>
      <c r="AA158" s="27">
        <f t="shared" si="37"/>
        <v>0</v>
      </c>
      <c r="AB158" s="27">
        <f t="shared" si="38"/>
        <v>0</v>
      </c>
      <c r="AC158" s="27">
        <f t="shared" si="39"/>
        <v>0</v>
      </c>
      <c r="AD158" s="27">
        <f t="shared" si="40"/>
        <v>0</v>
      </c>
      <c r="AE158" s="27">
        <f t="shared" si="41"/>
        <v>0</v>
      </c>
      <c r="AF158" s="27">
        <f t="shared" si="42"/>
        <v>0</v>
      </c>
      <c r="AG158" s="27">
        <f t="shared" si="43"/>
        <v>0</v>
      </c>
    </row>
    <row r="159" spans="2:33" ht="13.2" x14ac:dyDescent="0.25">
      <c r="B159" s="47">
        <f t="shared" si="44"/>
        <v>1</v>
      </c>
      <c r="C159" s="5">
        <f t="shared" si="45"/>
        <v>148</v>
      </c>
      <c r="D159" s="46"/>
      <c r="E159" s="51"/>
      <c r="F159" s="51"/>
      <c r="G159" s="51"/>
      <c r="H159" s="17"/>
      <c r="I159" s="17"/>
      <c r="J159" s="17"/>
      <c r="K159" s="17"/>
      <c r="L159" s="300">
        <f t="shared" si="46"/>
        <v>0</v>
      </c>
      <c r="M159" s="203">
        <f t="shared" si="47"/>
        <v>0</v>
      </c>
      <c r="N159" s="86"/>
      <c r="O159" s="16"/>
      <c r="P159" s="305" t="e">
        <f>O159*O11</f>
        <v>#DIV/0!</v>
      </c>
      <c r="Q159" s="16"/>
      <c r="R159" s="305" t="e">
        <f>Q159*Q11</f>
        <v>#DIV/0!</v>
      </c>
      <c r="S159" s="309"/>
      <c r="T159" s="303" t="b">
        <f>IF(S11=1,P159*6.67,IF(S11=2,(R159+P159)*3.34))</f>
        <v>0</v>
      </c>
      <c r="U159" s="93">
        <f t="shared" si="13"/>
        <v>0</v>
      </c>
      <c r="V159" s="525"/>
      <c r="W159" s="245">
        <f t="shared" si="48"/>
        <v>0</v>
      </c>
      <c r="X159" s="203">
        <f t="shared" si="36"/>
        <v>1</v>
      </c>
      <c r="Y159" s="3"/>
      <c r="AA159" s="27">
        <f t="shared" si="37"/>
        <v>0</v>
      </c>
      <c r="AB159" s="27">
        <f t="shared" si="38"/>
        <v>0</v>
      </c>
      <c r="AC159" s="27">
        <f t="shared" si="39"/>
        <v>0</v>
      </c>
      <c r="AD159" s="27">
        <f t="shared" si="40"/>
        <v>0</v>
      </c>
      <c r="AE159" s="27">
        <f t="shared" si="41"/>
        <v>0</v>
      </c>
      <c r="AF159" s="27">
        <f t="shared" si="42"/>
        <v>0</v>
      </c>
      <c r="AG159" s="27">
        <f t="shared" si="43"/>
        <v>0</v>
      </c>
    </row>
    <row r="160" spans="2:33" ht="13.2" x14ac:dyDescent="0.25">
      <c r="B160" s="47">
        <f t="shared" si="44"/>
        <v>1</v>
      </c>
      <c r="C160" s="5">
        <f t="shared" si="45"/>
        <v>149</v>
      </c>
      <c r="D160" s="46"/>
      <c r="E160" s="51"/>
      <c r="F160" s="51"/>
      <c r="G160" s="51"/>
      <c r="H160" s="17"/>
      <c r="I160" s="17"/>
      <c r="J160" s="17"/>
      <c r="K160" s="17"/>
      <c r="L160" s="300">
        <f t="shared" si="46"/>
        <v>0</v>
      </c>
      <c r="M160" s="203">
        <f t="shared" si="47"/>
        <v>0</v>
      </c>
      <c r="N160" s="86"/>
      <c r="O160" s="16"/>
      <c r="P160" s="305" t="e">
        <f>O160*O11</f>
        <v>#DIV/0!</v>
      </c>
      <c r="Q160" s="16"/>
      <c r="R160" s="305" t="e">
        <f>Q160*Q11</f>
        <v>#DIV/0!</v>
      </c>
      <c r="S160" s="309"/>
      <c r="T160" s="303" t="b">
        <f>IF(S11=1,P160*6.67,IF(S11=2,(R160+P160)*3.34))</f>
        <v>0</v>
      </c>
      <c r="U160" s="93">
        <f t="shared" si="13"/>
        <v>0</v>
      </c>
      <c r="V160" s="525"/>
      <c r="W160" s="245">
        <f t="shared" si="48"/>
        <v>0</v>
      </c>
      <c r="X160" s="203">
        <f t="shared" si="36"/>
        <v>1</v>
      </c>
      <c r="Y160" s="3"/>
      <c r="AA160" s="27">
        <f t="shared" si="37"/>
        <v>0</v>
      </c>
      <c r="AB160" s="27">
        <f t="shared" si="38"/>
        <v>0</v>
      </c>
      <c r="AC160" s="27">
        <f t="shared" si="39"/>
        <v>0</v>
      </c>
      <c r="AD160" s="27">
        <f t="shared" si="40"/>
        <v>0</v>
      </c>
      <c r="AE160" s="27">
        <f t="shared" si="41"/>
        <v>0</v>
      </c>
      <c r="AF160" s="27">
        <f t="shared" si="42"/>
        <v>0</v>
      </c>
      <c r="AG160" s="27">
        <f t="shared" si="43"/>
        <v>0</v>
      </c>
    </row>
    <row r="161" spans="2:33" ht="13.2" x14ac:dyDescent="0.25">
      <c r="B161" s="47">
        <f t="shared" si="44"/>
        <v>1</v>
      </c>
      <c r="C161" s="5">
        <f t="shared" si="45"/>
        <v>150</v>
      </c>
      <c r="D161" s="46"/>
      <c r="E161" s="51"/>
      <c r="F161" s="51"/>
      <c r="G161" s="51"/>
      <c r="H161" s="17"/>
      <c r="I161" s="17"/>
      <c r="J161" s="17"/>
      <c r="K161" s="17"/>
      <c r="L161" s="300">
        <f t="shared" si="46"/>
        <v>0</v>
      </c>
      <c r="M161" s="203">
        <f t="shared" si="47"/>
        <v>0</v>
      </c>
      <c r="N161" s="86"/>
      <c r="O161" s="16"/>
      <c r="P161" s="305" t="e">
        <f>O161*O11</f>
        <v>#DIV/0!</v>
      </c>
      <c r="Q161" s="16"/>
      <c r="R161" s="305" t="e">
        <f>Q161*Q11</f>
        <v>#DIV/0!</v>
      </c>
      <c r="S161" s="309"/>
      <c r="T161" s="303" t="b">
        <f>IF(S11=1,P161*6.67,IF(S11=2,(R161+P161)*3.34))</f>
        <v>0</v>
      </c>
      <c r="U161" s="93">
        <f t="shared" si="13"/>
        <v>0</v>
      </c>
      <c r="V161" s="525"/>
      <c r="W161" s="245">
        <f t="shared" si="48"/>
        <v>0</v>
      </c>
      <c r="X161" s="203">
        <f t="shared" si="36"/>
        <v>1</v>
      </c>
      <c r="Y161" s="3"/>
      <c r="AA161" s="27">
        <f t="shared" si="37"/>
        <v>0</v>
      </c>
      <c r="AB161" s="27">
        <f t="shared" si="38"/>
        <v>0</v>
      </c>
      <c r="AC161" s="27">
        <f t="shared" si="39"/>
        <v>0</v>
      </c>
      <c r="AD161" s="27">
        <f t="shared" si="40"/>
        <v>0</v>
      </c>
      <c r="AE161" s="27">
        <f t="shared" si="41"/>
        <v>0</v>
      </c>
      <c r="AF161" s="27">
        <f t="shared" si="42"/>
        <v>0</v>
      </c>
      <c r="AG161" s="27">
        <f t="shared" si="43"/>
        <v>0</v>
      </c>
    </row>
    <row r="162" spans="2:33" ht="13.2" x14ac:dyDescent="0.25">
      <c r="B162" s="47">
        <f t="shared" si="44"/>
        <v>1</v>
      </c>
      <c r="C162" s="5">
        <f t="shared" si="45"/>
        <v>151</v>
      </c>
      <c r="D162" s="46"/>
      <c r="E162" s="51"/>
      <c r="F162" s="51"/>
      <c r="G162" s="51"/>
      <c r="H162" s="17"/>
      <c r="I162" s="17"/>
      <c r="J162" s="17"/>
      <c r="K162" s="17"/>
      <c r="L162" s="300">
        <f t="shared" si="46"/>
        <v>0</v>
      </c>
      <c r="M162" s="203">
        <f t="shared" si="47"/>
        <v>0</v>
      </c>
      <c r="N162" s="86"/>
      <c r="O162" s="16"/>
      <c r="P162" s="305" t="e">
        <f>O162*O11</f>
        <v>#DIV/0!</v>
      </c>
      <c r="Q162" s="16"/>
      <c r="R162" s="305" t="e">
        <f>Q162*Q11</f>
        <v>#DIV/0!</v>
      </c>
      <c r="S162" s="309"/>
      <c r="T162" s="303" t="b">
        <f>IF(S11=1,P162*6.67,IF(S11=2,(R162+P162)*3.34))</f>
        <v>0</v>
      </c>
      <c r="U162" s="93">
        <f t="shared" si="13"/>
        <v>0</v>
      </c>
      <c r="V162" s="525"/>
      <c r="W162" s="245">
        <f t="shared" si="48"/>
        <v>0</v>
      </c>
      <c r="X162" s="203">
        <f t="shared" si="36"/>
        <v>1</v>
      </c>
      <c r="Y162" s="3"/>
      <c r="AA162" s="27">
        <f t="shared" si="37"/>
        <v>0</v>
      </c>
      <c r="AB162" s="27">
        <f t="shared" si="38"/>
        <v>0</v>
      </c>
      <c r="AC162" s="27">
        <f t="shared" si="39"/>
        <v>0</v>
      </c>
      <c r="AD162" s="27">
        <f t="shared" si="40"/>
        <v>0</v>
      </c>
      <c r="AE162" s="27">
        <f t="shared" si="41"/>
        <v>0</v>
      </c>
      <c r="AF162" s="27">
        <f t="shared" si="42"/>
        <v>0</v>
      </c>
      <c r="AG162" s="27">
        <f t="shared" si="43"/>
        <v>0</v>
      </c>
    </row>
    <row r="163" spans="2:33" ht="13.2" x14ac:dyDescent="0.25">
      <c r="B163" s="47">
        <f t="shared" si="44"/>
        <v>1</v>
      </c>
      <c r="C163" s="5">
        <f t="shared" si="45"/>
        <v>152</v>
      </c>
      <c r="D163" s="46"/>
      <c r="E163" s="51"/>
      <c r="F163" s="51"/>
      <c r="G163" s="51"/>
      <c r="H163" s="17"/>
      <c r="I163" s="17"/>
      <c r="J163" s="17"/>
      <c r="K163" s="17"/>
      <c r="L163" s="300">
        <f t="shared" si="46"/>
        <v>0</v>
      </c>
      <c r="M163" s="203">
        <f t="shared" si="47"/>
        <v>0</v>
      </c>
      <c r="N163" s="86"/>
      <c r="O163" s="16"/>
      <c r="P163" s="305" t="e">
        <f>O163*O11</f>
        <v>#DIV/0!</v>
      </c>
      <c r="Q163" s="16"/>
      <c r="R163" s="305" t="e">
        <f>Q163*Q11</f>
        <v>#DIV/0!</v>
      </c>
      <c r="S163" s="309"/>
      <c r="T163" s="303" t="b">
        <f>IF(S11=1,P163*6.67,IF(S11=2,(R163+P163)*3.34))</f>
        <v>0</v>
      </c>
      <c r="U163" s="93">
        <f t="shared" si="13"/>
        <v>0</v>
      </c>
      <c r="V163" s="525"/>
      <c r="W163" s="245">
        <f t="shared" si="48"/>
        <v>0</v>
      </c>
      <c r="X163" s="203">
        <f t="shared" si="36"/>
        <v>1</v>
      </c>
      <c r="Y163" s="3"/>
      <c r="AA163" s="27">
        <f t="shared" si="37"/>
        <v>0</v>
      </c>
      <c r="AB163" s="27">
        <f t="shared" si="38"/>
        <v>0</v>
      </c>
      <c r="AC163" s="27">
        <f t="shared" si="39"/>
        <v>0</v>
      </c>
      <c r="AD163" s="27">
        <f t="shared" si="40"/>
        <v>0</v>
      </c>
      <c r="AE163" s="27">
        <f t="shared" si="41"/>
        <v>0</v>
      </c>
      <c r="AF163" s="27">
        <f t="shared" si="42"/>
        <v>0</v>
      </c>
      <c r="AG163" s="27">
        <f t="shared" si="43"/>
        <v>0</v>
      </c>
    </row>
    <row r="164" spans="2:33" ht="13.2" x14ac:dyDescent="0.25">
      <c r="B164" s="47">
        <f t="shared" si="44"/>
        <v>1</v>
      </c>
      <c r="C164" s="5">
        <f t="shared" si="45"/>
        <v>153</v>
      </c>
      <c r="D164" s="46"/>
      <c r="E164" s="51"/>
      <c r="F164" s="51"/>
      <c r="G164" s="51"/>
      <c r="H164" s="17"/>
      <c r="I164" s="17"/>
      <c r="J164" s="17"/>
      <c r="K164" s="17"/>
      <c r="L164" s="300">
        <f t="shared" si="46"/>
        <v>0</v>
      </c>
      <c r="M164" s="203">
        <f t="shared" si="47"/>
        <v>0</v>
      </c>
      <c r="N164" s="86"/>
      <c r="O164" s="16"/>
      <c r="P164" s="305" t="e">
        <f>O164*O11</f>
        <v>#DIV/0!</v>
      </c>
      <c r="Q164" s="16"/>
      <c r="R164" s="305" t="e">
        <f>Q164*Q11</f>
        <v>#DIV/0!</v>
      </c>
      <c r="S164" s="309"/>
      <c r="T164" s="303" t="b">
        <f>IF(S11=1,P164*6.67,IF(S11=2,(R164+P164)*3.34))</f>
        <v>0</v>
      </c>
      <c r="U164" s="93">
        <f t="shared" si="13"/>
        <v>0</v>
      </c>
      <c r="V164" s="525"/>
      <c r="W164" s="245">
        <f t="shared" si="48"/>
        <v>0</v>
      </c>
      <c r="X164" s="203">
        <f t="shared" si="36"/>
        <v>1</v>
      </c>
      <c r="Y164" s="3"/>
      <c r="AA164" s="27">
        <f t="shared" si="37"/>
        <v>0</v>
      </c>
      <c r="AB164" s="27">
        <f t="shared" si="38"/>
        <v>0</v>
      </c>
      <c r="AC164" s="27">
        <f t="shared" si="39"/>
        <v>0</v>
      </c>
      <c r="AD164" s="27">
        <f t="shared" si="40"/>
        <v>0</v>
      </c>
      <c r="AE164" s="27">
        <f t="shared" si="41"/>
        <v>0</v>
      </c>
      <c r="AF164" s="27">
        <f t="shared" si="42"/>
        <v>0</v>
      </c>
      <c r="AG164" s="27">
        <f t="shared" si="43"/>
        <v>0</v>
      </c>
    </row>
    <row r="165" spans="2:33" ht="13.2" x14ac:dyDescent="0.25">
      <c r="B165" s="47">
        <f t="shared" si="44"/>
        <v>1</v>
      </c>
      <c r="C165" s="5">
        <f t="shared" si="45"/>
        <v>154</v>
      </c>
      <c r="D165" s="46"/>
      <c r="E165" s="51"/>
      <c r="F165" s="51"/>
      <c r="G165" s="51"/>
      <c r="H165" s="17"/>
      <c r="I165" s="17"/>
      <c r="J165" s="17"/>
      <c r="K165" s="17"/>
      <c r="L165" s="300">
        <f t="shared" si="46"/>
        <v>0</v>
      </c>
      <c r="M165" s="203">
        <f t="shared" si="47"/>
        <v>0</v>
      </c>
      <c r="N165" s="86"/>
      <c r="O165" s="16"/>
      <c r="P165" s="305" t="e">
        <f>O165*O11</f>
        <v>#DIV/0!</v>
      </c>
      <c r="Q165" s="16"/>
      <c r="R165" s="305" t="e">
        <f>Q165*Q11</f>
        <v>#DIV/0!</v>
      </c>
      <c r="S165" s="309"/>
      <c r="T165" s="303" t="b">
        <f>IF(S11=1,P165*6.67,IF(S11=2,(R165+P165)*3.34))</f>
        <v>0</v>
      </c>
      <c r="U165" s="93">
        <f t="shared" si="13"/>
        <v>0</v>
      </c>
      <c r="V165" s="525"/>
      <c r="W165" s="245">
        <f t="shared" si="48"/>
        <v>0</v>
      </c>
      <c r="X165" s="203">
        <f t="shared" si="36"/>
        <v>1</v>
      </c>
      <c r="Y165" s="3"/>
      <c r="AA165" s="27">
        <f t="shared" si="37"/>
        <v>0</v>
      </c>
      <c r="AB165" s="27">
        <f t="shared" si="38"/>
        <v>0</v>
      </c>
      <c r="AC165" s="27">
        <f t="shared" si="39"/>
        <v>0</v>
      </c>
      <c r="AD165" s="27">
        <f t="shared" si="40"/>
        <v>0</v>
      </c>
      <c r="AE165" s="27">
        <f t="shared" si="41"/>
        <v>0</v>
      </c>
      <c r="AF165" s="27">
        <f t="shared" si="42"/>
        <v>0</v>
      </c>
      <c r="AG165" s="27">
        <f t="shared" si="43"/>
        <v>0</v>
      </c>
    </row>
    <row r="166" spans="2:33" ht="13.2" x14ac:dyDescent="0.25">
      <c r="B166" s="47">
        <f t="shared" si="44"/>
        <v>1</v>
      </c>
      <c r="C166" s="5">
        <f t="shared" si="45"/>
        <v>155</v>
      </c>
      <c r="D166" s="46"/>
      <c r="E166" s="51"/>
      <c r="F166" s="51"/>
      <c r="G166" s="51"/>
      <c r="H166" s="17"/>
      <c r="I166" s="17"/>
      <c r="J166" s="17"/>
      <c r="K166" s="17"/>
      <c r="L166" s="300">
        <f t="shared" si="46"/>
        <v>0</v>
      </c>
      <c r="M166" s="203">
        <f t="shared" si="47"/>
        <v>0</v>
      </c>
      <c r="N166" s="86"/>
      <c r="O166" s="16"/>
      <c r="P166" s="305" t="e">
        <f>O166*O11</f>
        <v>#DIV/0!</v>
      </c>
      <c r="Q166" s="16"/>
      <c r="R166" s="305" t="e">
        <f>Q166*Q11</f>
        <v>#DIV/0!</v>
      </c>
      <c r="S166" s="309"/>
      <c r="T166" s="303" t="b">
        <f>IF(S11=1,P166*6.67,IF(S11=2,(R166+P166)*3.34))</f>
        <v>0</v>
      </c>
      <c r="U166" s="93">
        <f t="shared" si="13"/>
        <v>0</v>
      </c>
      <c r="V166" s="525"/>
      <c r="W166" s="245">
        <f t="shared" si="48"/>
        <v>0</v>
      </c>
      <c r="X166" s="203">
        <f t="shared" si="36"/>
        <v>1</v>
      </c>
      <c r="Y166" s="3"/>
      <c r="AA166" s="27">
        <f t="shared" si="37"/>
        <v>0</v>
      </c>
      <c r="AB166" s="27">
        <f t="shared" si="38"/>
        <v>0</v>
      </c>
      <c r="AC166" s="27">
        <f t="shared" si="39"/>
        <v>0</v>
      </c>
      <c r="AD166" s="27">
        <f t="shared" si="40"/>
        <v>0</v>
      </c>
      <c r="AE166" s="27">
        <f t="shared" si="41"/>
        <v>0</v>
      </c>
      <c r="AF166" s="27">
        <f t="shared" si="42"/>
        <v>0</v>
      </c>
      <c r="AG166" s="27">
        <f t="shared" si="43"/>
        <v>0</v>
      </c>
    </row>
    <row r="167" spans="2:33" ht="13.2" x14ac:dyDescent="0.25">
      <c r="B167" s="47">
        <f t="shared" si="44"/>
        <v>1</v>
      </c>
      <c r="C167" s="5">
        <f t="shared" si="45"/>
        <v>156</v>
      </c>
      <c r="D167" s="46"/>
      <c r="E167" s="51"/>
      <c r="F167" s="51"/>
      <c r="G167" s="51"/>
      <c r="H167" s="17"/>
      <c r="I167" s="17"/>
      <c r="J167" s="17"/>
      <c r="K167" s="17"/>
      <c r="L167" s="300">
        <f t="shared" si="46"/>
        <v>0</v>
      </c>
      <c r="M167" s="203">
        <f t="shared" si="47"/>
        <v>0</v>
      </c>
      <c r="N167" s="86"/>
      <c r="O167" s="16"/>
      <c r="P167" s="305" t="e">
        <f>O167*O11</f>
        <v>#DIV/0!</v>
      </c>
      <c r="Q167" s="16"/>
      <c r="R167" s="305" t="e">
        <f>Q167*Q11</f>
        <v>#DIV/0!</v>
      </c>
      <c r="S167" s="309"/>
      <c r="T167" s="303" t="b">
        <f>IF(S11=1,P167*6.67,IF(S11=2,(R167+P167)*3.34))</f>
        <v>0</v>
      </c>
      <c r="U167" s="93">
        <f t="shared" si="13"/>
        <v>0</v>
      </c>
      <c r="V167" s="525"/>
      <c r="W167" s="245">
        <f t="shared" si="48"/>
        <v>0</v>
      </c>
      <c r="X167" s="203">
        <f t="shared" si="36"/>
        <v>1</v>
      </c>
      <c r="Y167" s="3"/>
      <c r="AA167" s="27">
        <f t="shared" si="37"/>
        <v>0</v>
      </c>
      <c r="AB167" s="27">
        <f t="shared" si="38"/>
        <v>0</v>
      </c>
      <c r="AC167" s="27">
        <f t="shared" si="39"/>
        <v>0</v>
      </c>
      <c r="AD167" s="27">
        <f t="shared" si="40"/>
        <v>0</v>
      </c>
      <c r="AE167" s="27">
        <f t="shared" si="41"/>
        <v>0</v>
      </c>
      <c r="AF167" s="27">
        <f t="shared" si="42"/>
        <v>0</v>
      </c>
      <c r="AG167" s="27">
        <f t="shared" si="43"/>
        <v>0</v>
      </c>
    </row>
    <row r="168" spans="2:33" ht="13.2" x14ac:dyDescent="0.25">
      <c r="B168" s="47">
        <f t="shared" si="44"/>
        <v>1</v>
      </c>
      <c r="C168" s="5">
        <f t="shared" si="45"/>
        <v>157</v>
      </c>
      <c r="D168" s="46"/>
      <c r="E168" s="51"/>
      <c r="F168" s="51"/>
      <c r="G168" s="51"/>
      <c r="H168" s="17"/>
      <c r="I168" s="17"/>
      <c r="J168" s="17"/>
      <c r="K168" s="17"/>
      <c r="L168" s="300">
        <f t="shared" si="46"/>
        <v>0</v>
      </c>
      <c r="M168" s="203">
        <f t="shared" si="47"/>
        <v>0</v>
      </c>
      <c r="N168" s="86"/>
      <c r="O168" s="16"/>
      <c r="P168" s="305" t="e">
        <f>O168*O11</f>
        <v>#DIV/0!</v>
      </c>
      <c r="Q168" s="16"/>
      <c r="R168" s="305" t="e">
        <f>Q168*Q11</f>
        <v>#DIV/0!</v>
      </c>
      <c r="S168" s="309"/>
      <c r="T168" s="303" t="b">
        <f>IF(S11=1,P168*6.67,IF(S11=2,(R168+P168)*3.34))</f>
        <v>0</v>
      </c>
      <c r="U168" s="93">
        <f t="shared" si="13"/>
        <v>0</v>
      </c>
      <c r="V168" s="525"/>
      <c r="W168" s="245">
        <f t="shared" si="48"/>
        <v>0</v>
      </c>
      <c r="X168" s="203">
        <f t="shared" si="36"/>
        <v>1</v>
      </c>
      <c r="Y168" s="3"/>
      <c r="AA168" s="27">
        <f t="shared" si="37"/>
        <v>0</v>
      </c>
      <c r="AB168" s="27">
        <f t="shared" si="38"/>
        <v>0</v>
      </c>
      <c r="AC168" s="27">
        <f t="shared" si="39"/>
        <v>0</v>
      </c>
      <c r="AD168" s="27">
        <f t="shared" si="40"/>
        <v>0</v>
      </c>
      <c r="AE168" s="27">
        <f t="shared" si="41"/>
        <v>0</v>
      </c>
      <c r="AF168" s="27">
        <f t="shared" si="42"/>
        <v>0</v>
      </c>
      <c r="AG168" s="27">
        <f t="shared" si="43"/>
        <v>0</v>
      </c>
    </row>
    <row r="169" spans="2:33" ht="13.2" x14ac:dyDescent="0.25">
      <c r="B169" s="47">
        <f t="shared" si="44"/>
        <v>1</v>
      </c>
      <c r="C169" s="5">
        <f t="shared" si="45"/>
        <v>158</v>
      </c>
      <c r="D169" s="46"/>
      <c r="E169" s="51"/>
      <c r="F169" s="51"/>
      <c r="G169" s="51"/>
      <c r="H169" s="17"/>
      <c r="I169" s="17"/>
      <c r="J169" s="17"/>
      <c r="K169" s="17"/>
      <c r="L169" s="300">
        <f t="shared" si="46"/>
        <v>0</v>
      </c>
      <c r="M169" s="203">
        <f t="shared" si="47"/>
        <v>0</v>
      </c>
      <c r="N169" s="86"/>
      <c r="O169" s="16"/>
      <c r="P169" s="305" t="e">
        <f>O169*O11</f>
        <v>#DIV/0!</v>
      </c>
      <c r="Q169" s="16"/>
      <c r="R169" s="305" t="e">
        <f>Q169*Q11</f>
        <v>#DIV/0!</v>
      </c>
      <c r="S169" s="309"/>
      <c r="T169" s="303" t="b">
        <f>IF(S11=1,P169*6.67,IF(S11=2,(R169+P169)*3.34))</f>
        <v>0</v>
      </c>
      <c r="U169" s="93">
        <f t="shared" si="13"/>
        <v>0</v>
      </c>
      <c r="V169" s="525"/>
      <c r="W169" s="245">
        <f t="shared" si="48"/>
        <v>0</v>
      </c>
      <c r="X169" s="203">
        <f t="shared" si="36"/>
        <v>1</v>
      </c>
      <c r="Y169" s="3"/>
      <c r="AA169" s="27">
        <f t="shared" si="37"/>
        <v>0</v>
      </c>
      <c r="AB169" s="27">
        <f t="shared" si="38"/>
        <v>0</v>
      </c>
      <c r="AC169" s="27">
        <f t="shared" si="39"/>
        <v>0</v>
      </c>
      <c r="AD169" s="27">
        <f t="shared" si="40"/>
        <v>0</v>
      </c>
      <c r="AE169" s="27">
        <f t="shared" si="41"/>
        <v>0</v>
      </c>
      <c r="AF169" s="27">
        <f t="shared" si="42"/>
        <v>0</v>
      </c>
      <c r="AG169" s="27">
        <f t="shared" si="43"/>
        <v>0</v>
      </c>
    </row>
    <row r="170" spans="2:33" ht="13.2" x14ac:dyDescent="0.25">
      <c r="B170" s="47">
        <f t="shared" si="44"/>
        <v>1</v>
      </c>
      <c r="C170" s="5">
        <f t="shared" si="45"/>
        <v>159</v>
      </c>
      <c r="D170" s="46"/>
      <c r="E170" s="51"/>
      <c r="F170" s="51"/>
      <c r="G170" s="51"/>
      <c r="H170" s="17"/>
      <c r="I170" s="17"/>
      <c r="J170" s="17"/>
      <c r="K170" s="17"/>
      <c r="L170" s="300">
        <f t="shared" si="46"/>
        <v>0</v>
      </c>
      <c r="M170" s="203">
        <f t="shared" si="47"/>
        <v>0</v>
      </c>
      <c r="N170" s="86"/>
      <c r="O170" s="16"/>
      <c r="P170" s="305" t="e">
        <f>O170*O11</f>
        <v>#DIV/0!</v>
      </c>
      <c r="Q170" s="16"/>
      <c r="R170" s="305" t="e">
        <f>Q170*Q11</f>
        <v>#DIV/0!</v>
      </c>
      <c r="S170" s="309"/>
      <c r="T170" s="303" t="b">
        <f>IF(S11=1,P170*6.67,IF(S11=2,(R170+P170)*3.34))</f>
        <v>0</v>
      </c>
      <c r="U170" s="93">
        <f t="shared" si="13"/>
        <v>0</v>
      </c>
      <c r="V170" s="525"/>
      <c r="W170" s="245">
        <f t="shared" si="48"/>
        <v>0</v>
      </c>
      <c r="X170" s="203">
        <f t="shared" si="36"/>
        <v>1</v>
      </c>
      <c r="Y170" s="3"/>
      <c r="AA170" s="27">
        <f t="shared" si="37"/>
        <v>0</v>
      </c>
      <c r="AB170" s="27">
        <f t="shared" si="38"/>
        <v>0</v>
      </c>
      <c r="AC170" s="27">
        <f t="shared" si="39"/>
        <v>0</v>
      </c>
      <c r="AD170" s="27">
        <f t="shared" si="40"/>
        <v>0</v>
      </c>
      <c r="AE170" s="27">
        <f t="shared" si="41"/>
        <v>0</v>
      </c>
      <c r="AF170" s="27">
        <f t="shared" si="42"/>
        <v>0</v>
      </c>
      <c r="AG170" s="27">
        <f t="shared" si="43"/>
        <v>0</v>
      </c>
    </row>
    <row r="171" spans="2:33" ht="13.2" x14ac:dyDescent="0.25">
      <c r="B171" s="47">
        <f t="shared" si="44"/>
        <v>1</v>
      </c>
      <c r="C171" s="5">
        <f t="shared" si="45"/>
        <v>160</v>
      </c>
      <c r="D171" s="46"/>
      <c r="E171" s="51"/>
      <c r="F171" s="51"/>
      <c r="G171" s="51"/>
      <c r="H171" s="17"/>
      <c r="I171" s="17"/>
      <c r="J171" s="17"/>
      <c r="K171" s="17"/>
      <c r="L171" s="300">
        <f t="shared" si="46"/>
        <v>0</v>
      </c>
      <c r="M171" s="203">
        <f t="shared" si="47"/>
        <v>0</v>
      </c>
      <c r="N171" s="86"/>
      <c r="O171" s="16"/>
      <c r="P171" s="305" t="e">
        <f>O171*O11</f>
        <v>#DIV/0!</v>
      </c>
      <c r="Q171" s="16"/>
      <c r="R171" s="305" t="e">
        <f>Q171*Q11</f>
        <v>#DIV/0!</v>
      </c>
      <c r="S171" s="309"/>
      <c r="T171" s="303" t="b">
        <f>IF(S11=1,P171*6.67,IF(S11=2,(R171+P171)*3.34))</f>
        <v>0</v>
      </c>
      <c r="U171" s="93">
        <f t="shared" si="13"/>
        <v>0</v>
      </c>
      <c r="V171" s="525"/>
      <c r="W171" s="245">
        <f t="shared" si="48"/>
        <v>0</v>
      </c>
      <c r="X171" s="203">
        <f t="shared" si="36"/>
        <v>1</v>
      </c>
      <c r="Y171" s="3"/>
      <c r="AA171" s="27">
        <f t="shared" si="37"/>
        <v>0</v>
      </c>
      <c r="AB171" s="27">
        <f t="shared" si="38"/>
        <v>0</v>
      </c>
      <c r="AC171" s="27">
        <f t="shared" si="39"/>
        <v>0</v>
      </c>
      <c r="AD171" s="27">
        <f t="shared" si="40"/>
        <v>0</v>
      </c>
      <c r="AE171" s="27">
        <f t="shared" si="41"/>
        <v>0</v>
      </c>
      <c r="AF171" s="27">
        <f t="shared" si="42"/>
        <v>0</v>
      </c>
      <c r="AG171" s="27">
        <f t="shared" si="43"/>
        <v>0</v>
      </c>
    </row>
    <row r="172" spans="2:33" ht="13.2" x14ac:dyDescent="0.25">
      <c r="B172" s="47">
        <f t="shared" si="44"/>
        <v>1</v>
      </c>
      <c r="C172" s="5">
        <f t="shared" si="45"/>
        <v>161</v>
      </c>
      <c r="D172" s="46"/>
      <c r="E172" s="51"/>
      <c r="F172" s="51"/>
      <c r="G172" s="51"/>
      <c r="H172" s="17"/>
      <c r="I172" s="17"/>
      <c r="J172" s="17"/>
      <c r="K172" s="17"/>
      <c r="L172" s="300">
        <f t="shared" si="46"/>
        <v>0</v>
      </c>
      <c r="M172" s="203">
        <f t="shared" si="47"/>
        <v>0</v>
      </c>
      <c r="N172" s="86"/>
      <c r="O172" s="16"/>
      <c r="P172" s="305" t="e">
        <f>O172*O11</f>
        <v>#DIV/0!</v>
      </c>
      <c r="Q172" s="16"/>
      <c r="R172" s="305" t="e">
        <f>Q172*Q11</f>
        <v>#DIV/0!</v>
      </c>
      <c r="S172" s="309"/>
      <c r="T172" s="303" t="b">
        <f>IF(S11=1,P172*6.67,IF(S11=2,(R172+P172)*3.34))</f>
        <v>0</v>
      </c>
      <c r="U172" s="93">
        <f t="shared" si="13"/>
        <v>0</v>
      </c>
      <c r="V172" s="525"/>
      <c r="W172" s="245">
        <f t="shared" si="48"/>
        <v>0</v>
      </c>
      <c r="X172" s="203">
        <f t="shared" si="36"/>
        <v>1</v>
      </c>
      <c r="Y172" s="3"/>
      <c r="AA172" s="27">
        <f t="shared" si="37"/>
        <v>0</v>
      </c>
      <c r="AB172" s="27">
        <f t="shared" si="38"/>
        <v>0</v>
      </c>
      <c r="AC172" s="27">
        <f t="shared" si="39"/>
        <v>0</v>
      </c>
      <c r="AD172" s="27">
        <f t="shared" si="40"/>
        <v>0</v>
      </c>
      <c r="AE172" s="27">
        <f t="shared" si="41"/>
        <v>0</v>
      </c>
      <c r="AF172" s="27">
        <f t="shared" si="42"/>
        <v>0</v>
      </c>
      <c r="AG172" s="27">
        <f t="shared" si="43"/>
        <v>0</v>
      </c>
    </row>
    <row r="173" spans="2:33" ht="13.2" x14ac:dyDescent="0.25">
      <c r="B173" s="47">
        <f t="shared" si="44"/>
        <v>1</v>
      </c>
      <c r="C173" s="5">
        <f t="shared" si="45"/>
        <v>162</v>
      </c>
      <c r="D173" s="46"/>
      <c r="E173" s="51"/>
      <c r="F173" s="51"/>
      <c r="G173" s="51"/>
      <c r="H173" s="17"/>
      <c r="I173" s="17"/>
      <c r="J173" s="17"/>
      <c r="K173" s="17"/>
      <c r="L173" s="300">
        <f t="shared" si="46"/>
        <v>0</v>
      </c>
      <c r="M173" s="203">
        <f t="shared" si="47"/>
        <v>0</v>
      </c>
      <c r="N173" s="86"/>
      <c r="O173" s="16"/>
      <c r="P173" s="305" t="e">
        <f>O173*O11</f>
        <v>#DIV/0!</v>
      </c>
      <c r="Q173" s="16"/>
      <c r="R173" s="305" t="e">
        <f>Q173*Q11</f>
        <v>#DIV/0!</v>
      </c>
      <c r="S173" s="309"/>
      <c r="T173" s="303" t="b">
        <f>IF(S11=1,P173*6.67,IF(S11=2,(R173+P173)*3.34))</f>
        <v>0</v>
      </c>
      <c r="U173" s="93">
        <f t="shared" si="13"/>
        <v>0</v>
      </c>
      <c r="V173" s="525"/>
      <c r="W173" s="245">
        <f t="shared" si="48"/>
        <v>0</v>
      </c>
      <c r="X173" s="203">
        <f t="shared" si="36"/>
        <v>1</v>
      </c>
      <c r="Y173" s="3"/>
      <c r="AA173" s="27">
        <f t="shared" si="37"/>
        <v>0</v>
      </c>
      <c r="AB173" s="27">
        <f t="shared" si="38"/>
        <v>0</v>
      </c>
      <c r="AC173" s="27">
        <f t="shared" si="39"/>
        <v>0</v>
      </c>
      <c r="AD173" s="27">
        <f t="shared" si="40"/>
        <v>0</v>
      </c>
      <c r="AE173" s="27">
        <f t="shared" si="41"/>
        <v>0</v>
      </c>
      <c r="AF173" s="27">
        <f t="shared" si="42"/>
        <v>0</v>
      </c>
      <c r="AG173" s="27">
        <f t="shared" si="43"/>
        <v>0</v>
      </c>
    </row>
    <row r="174" spans="2:33" ht="13.2" x14ac:dyDescent="0.25">
      <c r="B174" s="47">
        <f t="shared" si="44"/>
        <v>1</v>
      </c>
      <c r="C174" s="5">
        <f t="shared" si="45"/>
        <v>163</v>
      </c>
      <c r="D174" s="46"/>
      <c r="E174" s="51"/>
      <c r="F174" s="51"/>
      <c r="G174" s="51"/>
      <c r="H174" s="17"/>
      <c r="I174" s="17"/>
      <c r="J174" s="17"/>
      <c r="K174" s="17"/>
      <c r="L174" s="300">
        <f t="shared" si="46"/>
        <v>0</v>
      </c>
      <c r="M174" s="203">
        <f t="shared" si="47"/>
        <v>0</v>
      </c>
      <c r="N174" s="86"/>
      <c r="O174" s="16"/>
      <c r="P174" s="305" t="e">
        <f>O174*O11</f>
        <v>#DIV/0!</v>
      </c>
      <c r="Q174" s="16"/>
      <c r="R174" s="305" t="e">
        <f>Q174*Q11</f>
        <v>#DIV/0!</v>
      </c>
      <c r="S174" s="309"/>
      <c r="T174" s="303" t="b">
        <f>IF(S11=1,P174*6.67,IF(S11=2,(R174+P174)*3.34))</f>
        <v>0</v>
      </c>
      <c r="U174" s="93">
        <f t="shared" si="13"/>
        <v>0</v>
      </c>
      <c r="V174" s="525"/>
      <c r="W174" s="245">
        <f t="shared" si="48"/>
        <v>0</v>
      </c>
      <c r="X174" s="203">
        <f t="shared" si="36"/>
        <v>1</v>
      </c>
      <c r="Y174" s="3"/>
      <c r="AA174" s="27">
        <f t="shared" si="37"/>
        <v>0</v>
      </c>
      <c r="AB174" s="27">
        <f t="shared" si="38"/>
        <v>0</v>
      </c>
      <c r="AC174" s="27">
        <f t="shared" si="39"/>
        <v>0</v>
      </c>
      <c r="AD174" s="27">
        <f t="shared" si="40"/>
        <v>0</v>
      </c>
      <c r="AE174" s="27">
        <f t="shared" si="41"/>
        <v>0</v>
      </c>
      <c r="AF174" s="27">
        <f t="shared" si="42"/>
        <v>0</v>
      </c>
      <c r="AG174" s="27">
        <f t="shared" si="43"/>
        <v>0</v>
      </c>
    </row>
    <row r="175" spans="2:33" ht="13.2" x14ac:dyDescent="0.25">
      <c r="B175" s="47">
        <f t="shared" si="44"/>
        <v>1</v>
      </c>
      <c r="C175" s="5">
        <f t="shared" si="45"/>
        <v>164</v>
      </c>
      <c r="D175" s="46"/>
      <c r="E175" s="51"/>
      <c r="F175" s="51"/>
      <c r="G175" s="51"/>
      <c r="H175" s="17"/>
      <c r="I175" s="17"/>
      <c r="J175" s="17"/>
      <c r="K175" s="17"/>
      <c r="L175" s="300">
        <f t="shared" si="46"/>
        <v>0</v>
      </c>
      <c r="M175" s="203">
        <f t="shared" si="47"/>
        <v>0</v>
      </c>
      <c r="N175" s="86"/>
      <c r="O175" s="16"/>
      <c r="P175" s="305" t="e">
        <f>O175*O11</f>
        <v>#DIV/0!</v>
      </c>
      <c r="Q175" s="16"/>
      <c r="R175" s="305" t="e">
        <f>Q175*Q11</f>
        <v>#DIV/0!</v>
      </c>
      <c r="S175" s="309"/>
      <c r="T175" s="303" t="b">
        <f>IF(S11=1,P175*6.67,IF(S11=2,(R175+P175)*3.34))</f>
        <v>0</v>
      </c>
      <c r="U175" s="93">
        <f t="shared" si="13"/>
        <v>0</v>
      </c>
      <c r="V175" s="525"/>
      <c r="W175" s="245">
        <f t="shared" si="48"/>
        <v>0</v>
      </c>
      <c r="X175" s="203">
        <f t="shared" si="36"/>
        <v>1</v>
      </c>
      <c r="Y175" s="3"/>
      <c r="AA175" s="27">
        <f t="shared" si="37"/>
        <v>0</v>
      </c>
      <c r="AB175" s="27">
        <f t="shared" si="38"/>
        <v>0</v>
      </c>
      <c r="AC175" s="27">
        <f t="shared" si="39"/>
        <v>0</v>
      </c>
      <c r="AD175" s="27">
        <f t="shared" si="40"/>
        <v>0</v>
      </c>
      <c r="AE175" s="27">
        <f t="shared" si="41"/>
        <v>0</v>
      </c>
      <c r="AF175" s="27">
        <f t="shared" si="42"/>
        <v>0</v>
      </c>
      <c r="AG175" s="27">
        <f t="shared" si="43"/>
        <v>0</v>
      </c>
    </row>
    <row r="176" spans="2:33" ht="13.2" x14ac:dyDescent="0.25">
      <c r="B176" s="47">
        <f t="shared" si="44"/>
        <v>1</v>
      </c>
      <c r="C176" s="5">
        <f t="shared" si="45"/>
        <v>165</v>
      </c>
      <c r="D176" s="46"/>
      <c r="E176" s="51"/>
      <c r="F176" s="51"/>
      <c r="G176" s="51"/>
      <c r="H176" s="17"/>
      <c r="I176" s="17"/>
      <c r="J176" s="17"/>
      <c r="K176" s="17"/>
      <c r="L176" s="300">
        <f t="shared" si="46"/>
        <v>0</v>
      </c>
      <c r="M176" s="203">
        <f t="shared" si="47"/>
        <v>0</v>
      </c>
      <c r="N176" s="86"/>
      <c r="O176" s="16"/>
      <c r="P176" s="305" t="e">
        <f>O176*O11</f>
        <v>#DIV/0!</v>
      </c>
      <c r="Q176" s="16"/>
      <c r="R176" s="305" t="e">
        <f>Q176*Q11</f>
        <v>#DIV/0!</v>
      </c>
      <c r="S176" s="309"/>
      <c r="T176" s="303" t="b">
        <f>IF(S11=1,P176*6.67,IF(S11=2,(R176+P176)*3.34))</f>
        <v>0</v>
      </c>
      <c r="U176" s="93">
        <f t="shared" si="13"/>
        <v>0</v>
      </c>
      <c r="V176" s="525"/>
      <c r="W176" s="245">
        <f t="shared" si="48"/>
        <v>0</v>
      </c>
      <c r="X176" s="203">
        <f t="shared" si="36"/>
        <v>1</v>
      </c>
      <c r="Y176" s="3"/>
      <c r="AA176" s="27">
        <f t="shared" si="37"/>
        <v>0</v>
      </c>
      <c r="AB176" s="27">
        <f t="shared" si="38"/>
        <v>0</v>
      </c>
      <c r="AC176" s="27">
        <f t="shared" si="39"/>
        <v>0</v>
      </c>
      <c r="AD176" s="27">
        <f t="shared" si="40"/>
        <v>0</v>
      </c>
      <c r="AE176" s="27">
        <f t="shared" si="41"/>
        <v>0</v>
      </c>
      <c r="AF176" s="27">
        <f t="shared" si="42"/>
        <v>0</v>
      </c>
      <c r="AG176" s="27">
        <f t="shared" si="43"/>
        <v>0</v>
      </c>
    </row>
    <row r="177" spans="2:33" ht="13.2" x14ac:dyDescent="0.25">
      <c r="B177" s="47">
        <f t="shared" si="44"/>
        <v>1</v>
      </c>
      <c r="C177" s="5">
        <f t="shared" si="45"/>
        <v>166</v>
      </c>
      <c r="D177" s="46"/>
      <c r="E177" s="51"/>
      <c r="F177" s="51"/>
      <c r="G177" s="51"/>
      <c r="H177" s="17"/>
      <c r="I177" s="17"/>
      <c r="J177" s="17"/>
      <c r="K177" s="17"/>
      <c r="L177" s="300">
        <f t="shared" si="46"/>
        <v>0</v>
      </c>
      <c r="M177" s="203">
        <f t="shared" si="47"/>
        <v>0</v>
      </c>
      <c r="N177" s="86"/>
      <c r="O177" s="16"/>
      <c r="P177" s="305" t="e">
        <f>O177*O11</f>
        <v>#DIV/0!</v>
      </c>
      <c r="Q177" s="16"/>
      <c r="R177" s="305" t="e">
        <f>Q177*Q11</f>
        <v>#DIV/0!</v>
      </c>
      <c r="S177" s="309"/>
      <c r="T177" s="303" t="b">
        <f>IF(S11=1,P177*6.67,IF(S11=2,(R177+P177)*3.34))</f>
        <v>0</v>
      </c>
      <c r="U177" s="93">
        <f t="shared" si="13"/>
        <v>0</v>
      </c>
      <c r="V177" s="525"/>
      <c r="W177" s="245">
        <f t="shared" si="48"/>
        <v>0</v>
      </c>
      <c r="X177" s="203">
        <f t="shared" si="36"/>
        <v>1</v>
      </c>
      <c r="Y177" s="3"/>
      <c r="AA177" s="27">
        <f t="shared" si="37"/>
        <v>0</v>
      </c>
      <c r="AB177" s="27">
        <f t="shared" si="38"/>
        <v>0</v>
      </c>
      <c r="AC177" s="27">
        <f t="shared" si="39"/>
        <v>0</v>
      </c>
      <c r="AD177" s="27">
        <f t="shared" si="40"/>
        <v>0</v>
      </c>
      <c r="AE177" s="27">
        <f t="shared" si="41"/>
        <v>0</v>
      </c>
      <c r="AF177" s="27">
        <f t="shared" si="42"/>
        <v>0</v>
      </c>
      <c r="AG177" s="27">
        <f t="shared" si="43"/>
        <v>0</v>
      </c>
    </row>
    <row r="178" spans="2:33" ht="13.2" x14ac:dyDescent="0.25">
      <c r="B178" s="47">
        <f t="shared" si="44"/>
        <v>1</v>
      </c>
      <c r="C178" s="5">
        <f t="shared" si="45"/>
        <v>167</v>
      </c>
      <c r="D178" s="46"/>
      <c r="E178" s="51"/>
      <c r="F178" s="51"/>
      <c r="G178" s="51"/>
      <c r="H178" s="17"/>
      <c r="I178" s="17"/>
      <c r="J178" s="17"/>
      <c r="K178" s="17"/>
      <c r="L178" s="300">
        <f t="shared" si="46"/>
        <v>0</v>
      </c>
      <c r="M178" s="203">
        <f t="shared" si="47"/>
        <v>0</v>
      </c>
      <c r="N178" s="86"/>
      <c r="O178" s="16"/>
      <c r="P178" s="305" t="e">
        <f>O178*O11</f>
        <v>#DIV/0!</v>
      </c>
      <c r="Q178" s="16"/>
      <c r="R178" s="305" t="e">
        <f>Q178*Q11</f>
        <v>#DIV/0!</v>
      </c>
      <c r="S178" s="309"/>
      <c r="T178" s="303" t="b">
        <f>IF(S11=1,P178*6.67,IF(S11=2,(R178+P178)*3.34))</f>
        <v>0</v>
      </c>
      <c r="U178" s="93">
        <f t="shared" si="13"/>
        <v>0</v>
      </c>
      <c r="V178" s="525"/>
      <c r="W178" s="245">
        <f t="shared" si="48"/>
        <v>0</v>
      </c>
      <c r="X178" s="203">
        <f t="shared" si="36"/>
        <v>1</v>
      </c>
      <c r="Y178" s="3"/>
      <c r="AA178" s="27">
        <f t="shared" si="37"/>
        <v>0</v>
      </c>
      <c r="AB178" s="27">
        <f t="shared" si="38"/>
        <v>0</v>
      </c>
      <c r="AC178" s="27">
        <f t="shared" si="39"/>
        <v>0</v>
      </c>
      <c r="AD178" s="27">
        <f t="shared" si="40"/>
        <v>0</v>
      </c>
      <c r="AE178" s="27">
        <f t="shared" si="41"/>
        <v>0</v>
      </c>
      <c r="AF178" s="27">
        <f t="shared" si="42"/>
        <v>0</v>
      </c>
      <c r="AG178" s="27">
        <f t="shared" si="43"/>
        <v>0</v>
      </c>
    </row>
    <row r="179" spans="2:33" ht="13.2" x14ac:dyDescent="0.25">
      <c r="B179" s="47">
        <f t="shared" si="44"/>
        <v>1</v>
      </c>
      <c r="C179" s="5">
        <f t="shared" si="45"/>
        <v>168</v>
      </c>
      <c r="D179" s="46"/>
      <c r="E179" s="51"/>
      <c r="F179" s="51"/>
      <c r="G179" s="51"/>
      <c r="H179" s="17"/>
      <c r="I179" s="17"/>
      <c r="J179" s="17"/>
      <c r="K179" s="17"/>
      <c r="L179" s="300">
        <f t="shared" si="46"/>
        <v>0</v>
      </c>
      <c r="M179" s="203">
        <f t="shared" si="47"/>
        <v>0</v>
      </c>
      <c r="N179" s="86"/>
      <c r="O179" s="16"/>
      <c r="P179" s="305" t="e">
        <f>O179*O11</f>
        <v>#DIV/0!</v>
      </c>
      <c r="Q179" s="16"/>
      <c r="R179" s="305" t="e">
        <f>Q179*Q11</f>
        <v>#DIV/0!</v>
      </c>
      <c r="S179" s="309"/>
      <c r="T179" s="303" t="b">
        <f>IF(S11=1,P179*6.67,IF(S11=2,(R179+P179)*3.34))</f>
        <v>0</v>
      </c>
      <c r="U179" s="93">
        <f t="shared" si="13"/>
        <v>0</v>
      </c>
      <c r="V179" s="525"/>
      <c r="W179" s="245">
        <f t="shared" si="48"/>
        <v>0</v>
      </c>
      <c r="X179" s="203">
        <f t="shared" si="36"/>
        <v>1</v>
      </c>
      <c r="Y179" s="3"/>
      <c r="AA179" s="27">
        <f t="shared" si="37"/>
        <v>0</v>
      </c>
      <c r="AB179" s="27">
        <f t="shared" si="38"/>
        <v>0</v>
      </c>
      <c r="AC179" s="27">
        <f t="shared" si="39"/>
        <v>0</v>
      </c>
      <c r="AD179" s="27">
        <f t="shared" si="40"/>
        <v>0</v>
      </c>
      <c r="AE179" s="27">
        <f t="shared" si="41"/>
        <v>0</v>
      </c>
      <c r="AF179" s="27">
        <f t="shared" si="42"/>
        <v>0</v>
      </c>
      <c r="AG179" s="27">
        <f t="shared" si="43"/>
        <v>0</v>
      </c>
    </row>
    <row r="180" spans="2:33" ht="13.2" x14ac:dyDescent="0.25">
      <c r="B180" s="47">
        <f t="shared" si="44"/>
        <v>1</v>
      </c>
      <c r="C180" s="5">
        <f t="shared" si="45"/>
        <v>169</v>
      </c>
      <c r="D180" s="46"/>
      <c r="E180" s="51"/>
      <c r="F180" s="51"/>
      <c r="G180" s="51"/>
      <c r="H180" s="17"/>
      <c r="I180" s="17"/>
      <c r="J180" s="17"/>
      <c r="K180" s="17"/>
      <c r="L180" s="300">
        <f t="shared" si="46"/>
        <v>0</v>
      </c>
      <c r="M180" s="203">
        <f t="shared" si="47"/>
        <v>0</v>
      </c>
      <c r="N180" s="86"/>
      <c r="O180" s="16"/>
      <c r="P180" s="305" t="e">
        <f>O180*O11</f>
        <v>#DIV/0!</v>
      </c>
      <c r="Q180" s="16"/>
      <c r="R180" s="305" t="e">
        <f>Q180*Q11</f>
        <v>#DIV/0!</v>
      </c>
      <c r="S180" s="309"/>
      <c r="T180" s="303" t="b">
        <f>IF(S11=1,P180*6.67,IF(S11=2,(R180+P180)*3.34))</f>
        <v>0</v>
      </c>
      <c r="U180" s="93">
        <f t="shared" si="13"/>
        <v>0</v>
      </c>
      <c r="V180" s="525"/>
      <c r="W180" s="245">
        <f t="shared" si="48"/>
        <v>0</v>
      </c>
      <c r="X180" s="203">
        <f t="shared" si="36"/>
        <v>1</v>
      </c>
      <c r="Y180" s="3"/>
      <c r="AA180" s="27">
        <f t="shared" si="37"/>
        <v>0</v>
      </c>
      <c r="AB180" s="27">
        <f t="shared" si="38"/>
        <v>0</v>
      </c>
      <c r="AC180" s="27">
        <f t="shared" si="39"/>
        <v>0</v>
      </c>
      <c r="AD180" s="27">
        <f t="shared" si="40"/>
        <v>0</v>
      </c>
      <c r="AE180" s="27">
        <f t="shared" si="41"/>
        <v>0</v>
      </c>
      <c r="AF180" s="27">
        <f t="shared" si="42"/>
        <v>0</v>
      </c>
      <c r="AG180" s="27">
        <f t="shared" si="43"/>
        <v>0</v>
      </c>
    </row>
    <row r="181" spans="2:33" ht="13.2" x14ac:dyDescent="0.25">
      <c r="B181" s="47">
        <f t="shared" si="44"/>
        <v>1</v>
      </c>
      <c r="C181" s="5">
        <f t="shared" si="45"/>
        <v>170</v>
      </c>
      <c r="D181" s="46"/>
      <c r="E181" s="51"/>
      <c r="F181" s="51"/>
      <c r="G181" s="51"/>
      <c r="H181" s="17"/>
      <c r="I181" s="17"/>
      <c r="J181" s="17"/>
      <c r="K181" s="17"/>
      <c r="L181" s="300">
        <f t="shared" si="46"/>
        <v>0</v>
      </c>
      <c r="M181" s="203">
        <f t="shared" si="47"/>
        <v>0</v>
      </c>
      <c r="N181" s="86"/>
      <c r="O181" s="16"/>
      <c r="P181" s="305" t="e">
        <f>O181*O11</f>
        <v>#DIV/0!</v>
      </c>
      <c r="Q181" s="16"/>
      <c r="R181" s="305" t="e">
        <f>Q181*Q11</f>
        <v>#DIV/0!</v>
      </c>
      <c r="S181" s="309"/>
      <c r="T181" s="303" t="b">
        <f>IF(S11=1,P181*6.67,IF(S11=2,(R181+P181)*3.34))</f>
        <v>0</v>
      </c>
      <c r="U181" s="93">
        <f t="shared" si="13"/>
        <v>0</v>
      </c>
      <c r="V181" s="525"/>
      <c r="W181" s="245">
        <f t="shared" si="48"/>
        <v>0</v>
      </c>
      <c r="X181" s="203">
        <f t="shared" si="36"/>
        <v>1</v>
      </c>
      <c r="Y181" s="3"/>
      <c r="AA181" s="27">
        <f t="shared" si="37"/>
        <v>0</v>
      </c>
      <c r="AB181" s="27">
        <f t="shared" si="38"/>
        <v>0</v>
      </c>
      <c r="AC181" s="27">
        <f t="shared" si="39"/>
        <v>0</v>
      </c>
      <c r="AD181" s="27">
        <f t="shared" si="40"/>
        <v>0</v>
      </c>
      <c r="AE181" s="27">
        <f t="shared" si="41"/>
        <v>0</v>
      </c>
      <c r="AF181" s="27">
        <f t="shared" si="42"/>
        <v>0</v>
      </c>
      <c r="AG181" s="27">
        <f t="shared" si="43"/>
        <v>0</v>
      </c>
    </row>
    <row r="182" spans="2:33" ht="13.2" x14ac:dyDescent="0.25">
      <c r="B182" s="47">
        <f t="shared" si="44"/>
        <v>1</v>
      </c>
      <c r="C182" s="5">
        <f t="shared" si="45"/>
        <v>171</v>
      </c>
      <c r="D182" s="46"/>
      <c r="E182" s="51"/>
      <c r="F182" s="51"/>
      <c r="G182" s="51"/>
      <c r="H182" s="17"/>
      <c r="I182" s="17"/>
      <c r="J182" s="17"/>
      <c r="K182" s="17"/>
      <c r="L182" s="300">
        <f t="shared" si="46"/>
        <v>0</v>
      </c>
      <c r="M182" s="203">
        <f t="shared" si="47"/>
        <v>0</v>
      </c>
      <c r="N182" s="86"/>
      <c r="O182" s="16"/>
      <c r="P182" s="305" t="e">
        <f>O182*O11</f>
        <v>#DIV/0!</v>
      </c>
      <c r="Q182" s="16"/>
      <c r="R182" s="305" t="e">
        <f>Q182*Q11</f>
        <v>#DIV/0!</v>
      </c>
      <c r="S182" s="309"/>
      <c r="T182" s="303" t="b">
        <f>IF(S11=1,P182*6.67,IF(S11=2,(R182+P182)*3.34))</f>
        <v>0</v>
      </c>
      <c r="U182" s="93">
        <f t="shared" si="13"/>
        <v>0</v>
      </c>
      <c r="V182" s="525"/>
      <c r="W182" s="245">
        <f t="shared" si="48"/>
        <v>0</v>
      </c>
      <c r="X182" s="203">
        <f t="shared" si="36"/>
        <v>1</v>
      </c>
      <c r="Y182" s="3"/>
      <c r="AA182" s="27">
        <f t="shared" si="37"/>
        <v>0</v>
      </c>
      <c r="AB182" s="27">
        <f t="shared" si="38"/>
        <v>0</v>
      </c>
      <c r="AC182" s="27">
        <f t="shared" si="39"/>
        <v>0</v>
      </c>
      <c r="AD182" s="27">
        <f t="shared" si="40"/>
        <v>0</v>
      </c>
      <c r="AE182" s="27">
        <f t="shared" si="41"/>
        <v>0</v>
      </c>
      <c r="AF182" s="27">
        <f t="shared" si="42"/>
        <v>0</v>
      </c>
      <c r="AG182" s="27">
        <f t="shared" si="43"/>
        <v>0</v>
      </c>
    </row>
    <row r="183" spans="2:33" ht="13.2" x14ac:dyDescent="0.25">
      <c r="B183" s="47">
        <f t="shared" si="44"/>
        <v>1</v>
      </c>
      <c r="C183" s="5">
        <f t="shared" si="45"/>
        <v>172</v>
      </c>
      <c r="D183" s="46"/>
      <c r="E183" s="51"/>
      <c r="F183" s="51"/>
      <c r="G183" s="51"/>
      <c r="H183" s="17"/>
      <c r="I183" s="17"/>
      <c r="J183" s="17"/>
      <c r="K183" s="17"/>
      <c r="L183" s="300">
        <f t="shared" si="46"/>
        <v>0</v>
      </c>
      <c r="M183" s="203">
        <f t="shared" si="47"/>
        <v>0</v>
      </c>
      <c r="N183" s="86"/>
      <c r="O183" s="16"/>
      <c r="P183" s="305" t="e">
        <f>O183*O11</f>
        <v>#DIV/0!</v>
      </c>
      <c r="Q183" s="16"/>
      <c r="R183" s="305" t="e">
        <f>Q183*Q11</f>
        <v>#DIV/0!</v>
      </c>
      <c r="S183" s="309"/>
      <c r="T183" s="303" t="b">
        <f>IF(S11=1,P183*6.67,IF(S11=2,(R183+P183)*3.34))</f>
        <v>0</v>
      </c>
      <c r="U183" s="93">
        <f t="shared" si="13"/>
        <v>0</v>
      </c>
      <c r="V183" s="525"/>
      <c r="W183" s="245">
        <f t="shared" si="48"/>
        <v>0</v>
      </c>
      <c r="X183" s="203">
        <f t="shared" si="36"/>
        <v>1</v>
      </c>
      <c r="Y183" s="3"/>
      <c r="AA183" s="27">
        <f t="shared" si="37"/>
        <v>0</v>
      </c>
      <c r="AB183" s="27">
        <f t="shared" si="38"/>
        <v>0</v>
      </c>
      <c r="AC183" s="27">
        <f t="shared" si="39"/>
        <v>0</v>
      </c>
      <c r="AD183" s="27">
        <f t="shared" si="40"/>
        <v>0</v>
      </c>
      <c r="AE183" s="27">
        <f t="shared" si="41"/>
        <v>0</v>
      </c>
      <c r="AF183" s="27">
        <f t="shared" si="42"/>
        <v>0</v>
      </c>
      <c r="AG183" s="27">
        <f t="shared" si="43"/>
        <v>0</v>
      </c>
    </row>
    <row r="184" spans="2:33" ht="13.2" x14ac:dyDescent="0.25">
      <c r="B184" s="47">
        <f t="shared" si="44"/>
        <v>1</v>
      </c>
      <c r="C184" s="5">
        <f t="shared" si="45"/>
        <v>173</v>
      </c>
      <c r="D184" s="46"/>
      <c r="E184" s="51"/>
      <c r="F184" s="51"/>
      <c r="G184" s="51"/>
      <c r="H184" s="17"/>
      <c r="I184" s="17"/>
      <c r="J184" s="17"/>
      <c r="K184" s="17"/>
      <c r="L184" s="300">
        <f t="shared" si="46"/>
        <v>0</v>
      </c>
      <c r="M184" s="203">
        <f t="shared" si="47"/>
        <v>0</v>
      </c>
      <c r="N184" s="86"/>
      <c r="O184" s="16"/>
      <c r="P184" s="305" t="e">
        <f>O184*O11</f>
        <v>#DIV/0!</v>
      </c>
      <c r="Q184" s="16"/>
      <c r="R184" s="305" t="e">
        <f>Q184*Q11</f>
        <v>#DIV/0!</v>
      </c>
      <c r="S184" s="309"/>
      <c r="T184" s="303" t="b">
        <f>IF(S11=1,P184*6.67,IF(S11=2,(R184+P184)*3.34))</f>
        <v>0</v>
      </c>
      <c r="U184" s="93">
        <f t="shared" si="13"/>
        <v>0</v>
      </c>
      <c r="V184" s="525"/>
      <c r="W184" s="245">
        <f t="shared" si="48"/>
        <v>0</v>
      </c>
      <c r="X184" s="203">
        <f t="shared" si="36"/>
        <v>1</v>
      </c>
      <c r="Y184" s="3"/>
      <c r="AA184" s="27">
        <f t="shared" si="37"/>
        <v>0</v>
      </c>
      <c r="AB184" s="27">
        <f t="shared" si="38"/>
        <v>0</v>
      </c>
      <c r="AC184" s="27">
        <f t="shared" si="39"/>
        <v>0</v>
      </c>
      <c r="AD184" s="27">
        <f t="shared" si="40"/>
        <v>0</v>
      </c>
      <c r="AE184" s="27">
        <f t="shared" si="41"/>
        <v>0</v>
      </c>
      <c r="AF184" s="27">
        <f t="shared" si="42"/>
        <v>0</v>
      </c>
      <c r="AG184" s="27">
        <f t="shared" si="43"/>
        <v>0</v>
      </c>
    </row>
    <row r="185" spans="2:33" ht="13.2" x14ac:dyDescent="0.25">
      <c r="B185" s="47">
        <f t="shared" si="44"/>
        <v>1</v>
      </c>
      <c r="C185" s="5">
        <f t="shared" si="45"/>
        <v>174</v>
      </c>
      <c r="D185" s="46"/>
      <c r="E185" s="51"/>
      <c r="F185" s="51"/>
      <c r="G185" s="51"/>
      <c r="H185" s="17"/>
      <c r="I185" s="17"/>
      <c r="J185" s="17"/>
      <c r="K185" s="17"/>
      <c r="L185" s="300">
        <f t="shared" si="46"/>
        <v>0</v>
      </c>
      <c r="M185" s="203">
        <f t="shared" si="47"/>
        <v>0</v>
      </c>
      <c r="N185" s="86"/>
      <c r="O185" s="16"/>
      <c r="P185" s="305" t="e">
        <f>O185*O11</f>
        <v>#DIV/0!</v>
      </c>
      <c r="Q185" s="16"/>
      <c r="R185" s="305" t="e">
        <f>Q185*Q11</f>
        <v>#DIV/0!</v>
      </c>
      <c r="S185" s="309"/>
      <c r="T185" s="303" t="b">
        <f>IF(S11=1,P185*6.67,IF(S11=2,(R185+P185)*3.34))</f>
        <v>0</v>
      </c>
      <c r="U185" s="93">
        <f t="shared" si="13"/>
        <v>0</v>
      </c>
      <c r="V185" s="525"/>
      <c r="W185" s="245">
        <f t="shared" si="48"/>
        <v>0</v>
      </c>
      <c r="X185" s="203">
        <f t="shared" si="36"/>
        <v>1</v>
      </c>
      <c r="Y185" s="3"/>
      <c r="AA185" s="27">
        <f t="shared" si="37"/>
        <v>0</v>
      </c>
      <c r="AB185" s="27">
        <f t="shared" si="38"/>
        <v>0</v>
      </c>
      <c r="AC185" s="27">
        <f t="shared" si="39"/>
        <v>0</v>
      </c>
      <c r="AD185" s="27">
        <f t="shared" si="40"/>
        <v>0</v>
      </c>
      <c r="AE185" s="27">
        <f t="shared" si="41"/>
        <v>0</v>
      </c>
      <c r="AF185" s="27">
        <f t="shared" si="42"/>
        <v>0</v>
      </c>
      <c r="AG185" s="27">
        <f t="shared" si="43"/>
        <v>0</v>
      </c>
    </row>
    <row r="186" spans="2:33" ht="13.2" x14ac:dyDescent="0.25">
      <c r="B186" s="47">
        <f t="shared" si="44"/>
        <v>1</v>
      </c>
      <c r="C186" s="5">
        <f t="shared" si="45"/>
        <v>175</v>
      </c>
      <c r="D186" s="46"/>
      <c r="E186" s="51"/>
      <c r="F186" s="51"/>
      <c r="G186" s="51"/>
      <c r="H186" s="17"/>
      <c r="I186" s="17"/>
      <c r="J186" s="17"/>
      <c r="K186" s="17"/>
      <c r="L186" s="300">
        <f t="shared" si="46"/>
        <v>0</v>
      </c>
      <c r="M186" s="203">
        <f t="shared" si="47"/>
        <v>0</v>
      </c>
      <c r="N186" s="86"/>
      <c r="O186" s="16"/>
      <c r="P186" s="305" t="e">
        <f>O186*O11</f>
        <v>#DIV/0!</v>
      </c>
      <c r="Q186" s="16"/>
      <c r="R186" s="305" t="e">
        <f>Q186*Q11</f>
        <v>#DIV/0!</v>
      </c>
      <c r="S186" s="309"/>
      <c r="T186" s="303" t="b">
        <f>IF(S11=1,P186*6.67,IF(S11=2,(R186+P186)*3.34))</f>
        <v>0</v>
      </c>
      <c r="U186" s="93">
        <f t="shared" si="13"/>
        <v>0</v>
      </c>
      <c r="V186" s="525"/>
      <c r="W186" s="245">
        <f t="shared" si="48"/>
        <v>0</v>
      </c>
      <c r="X186" s="203">
        <f t="shared" si="36"/>
        <v>1</v>
      </c>
      <c r="Y186" s="3"/>
      <c r="AA186" s="27">
        <f t="shared" si="37"/>
        <v>0</v>
      </c>
      <c r="AB186" s="27">
        <f t="shared" si="38"/>
        <v>0</v>
      </c>
      <c r="AC186" s="27">
        <f t="shared" si="39"/>
        <v>0</v>
      </c>
      <c r="AD186" s="27">
        <f t="shared" si="40"/>
        <v>0</v>
      </c>
      <c r="AE186" s="27">
        <f t="shared" si="41"/>
        <v>0</v>
      </c>
      <c r="AF186" s="27">
        <f t="shared" si="42"/>
        <v>0</v>
      </c>
      <c r="AG186" s="27">
        <f t="shared" si="43"/>
        <v>0</v>
      </c>
    </row>
    <row r="187" spans="2:33" ht="13.2" x14ac:dyDescent="0.25">
      <c r="B187" s="47">
        <f t="shared" si="44"/>
        <v>1</v>
      </c>
      <c r="C187" s="5">
        <f t="shared" si="45"/>
        <v>176</v>
      </c>
      <c r="D187" s="46"/>
      <c r="E187" s="51"/>
      <c r="F187" s="51"/>
      <c r="G187" s="51"/>
      <c r="H187" s="17"/>
      <c r="I187" s="17"/>
      <c r="J187" s="17"/>
      <c r="K187" s="17"/>
      <c r="L187" s="300">
        <f t="shared" si="46"/>
        <v>0</v>
      </c>
      <c r="M187" s="203">
        <f t="shared" si="47"/>
        <v>0</v>
      </c>
      <c r="N187" s="86"/>
      <c r="O187" s="16"/>
      <c r="P187" s="305" t="e">
        <f>O187*O11</f>
        <v>#DIV/0!</v>
      </c>
      <c r="Q187" s="16"/>
      <c r="R187" s="305" t="e">
        <f>Q187*Q11</f>
        <v>#DIV/0!</v>
      </c>
      <c r="S187" s="309"/>
      <c r="T187" s="303" t="b">
        <f>IF(S11=1,P187*6.67,IF(S11=2,(R187+P187)*3.34))</f>
        <v>0</v>
      </c>
      <c r="U187" s="93">
        <f t="shared" si="13"/>
        <v>0</v>
      </c>
      <c r="V187" s="525"/>
      <c r="W187" s="245">
        <f t="shared" si="48"/>
        <v>0</v>
      </c>
      <c r="X187" s="203">
        <f t="shared" si="36"/>
        <v>1</v>
      </c>
      <c r="Y187" s="3"/>
      <c r="AA187" s="27">
        <f t="shared" si="37"/>
        <v>0</v>
      </c>
      <c r="AB187" s="27">
        <f t="shared" si="38"/>
        <v>0</v>
      </c>
      <c r="AC187" s="27">
        <f t="shared" si="39"/>
        <v>0</v>
      </c>
      <c r="AD187" s="27">
        <f t="shared" si="40"/>
        <v>0</v>
      </c>
      <c r="AE187" s="27">
        <f t="shared" si="41"/>
        <v>0</v>
      </c>
      <c r="AF187" s="27">
        <f t="shared" si="42"/>
        <v>0</v>
      </c>
      <c r="AG187" s="27">
        <f t="shared" si="43"/>
        <v>0</v>
      </c>
    </row>
    <row r="188" spans="2:33" ht="13.2" x14ac:dyDescent="0.25">
      <c r="B188" s="47">
        <f t="shared" si="44"/>
        <v>1</v>
      </c>
      <c r="C188" s="5">
        <f t="shared" si="45"/>
        <v>177</v>
      </c>
      <c r="D188" s="46"/>
      <c r="E188" s="51"/>
      <c r="F188" s="51"/>
      <c r="G188" s="51"/>
      <c r="H188" s="17"/>
      <c r="I188" s="17"/>
      <c r="J188" s="17"/>
      <c r="K188" s="17"/>
      <c r="L188" s="300">
        <f t="shared" si="46"/>
        <v>0</v>
      </c>
      <c r="M188" s="203">
        <f t="shared" si="47"/>
        <v>0</v>
      </c>
      <c r="N188" s="86"/>
      <c r="O188" s="16"/>
      <c r="P188" s="305" t="e">
        <f>O188*O11</f>
        <v>#DIV/0!</v>
      </c>
      <c r="Q188" s="16"/>
      <c r="R188" s="305" t="e">
        <f>Q188*Q11</f>
        <v>#DIV/0!</v>
      </c>
      <c r="S188" s="309"/>
      <c r="T188" s="303" t="b">
        <f>IF(S11=1,P188*6.67,IF(S11=2,(R188+P188)*3.34))</f>
        <v>0</v>
      </c>
      <c r="U188" s="93">
        <f t="shared" si="13"/>
        <v>0</v>
      </c>
      <c r="V188" s="525"/>
      <c r="W188" s="245">
        <f t="shared" si="48"/>
        <v>0</v>
      </c>
      <c r="X188" s="203">
        <f t="shared" si="36"/>
        <v>1</v>
      </c>
      <c r="Y188" s="3"/>
      <c r="AA188" s="27">
        <f t="shared" si="37"/>
        <v>0</v>
      </c>
      <c r="AB188" s="27">
        <f t="shared" si="38"/>
        <v>0</v>
      </c>
      <c r="AC188" s="27">
        <f t="shared" si="39"/>
        <v>0</v>
      </c>
      <c r="AD188" s="27">
        <f t="shared" si="40"/>
        <v>0</v>
      </c>
      <c r="AE188" s="27">
        <f t="shared" si="41"/>
        <v>0</v>
      </c>
      <c r="AF188" s="27">
        <f t="shared" si="42"/>
        <v>0</v>
      </c>
      <c r="AG188" s="27">
        <f t="shared" si="43"/>
        <v>0</v>
      </c>
    </row>
    <row r="189" spans="2:33" ht="13.2" x14ac:dyDescent="0.25">
      <c r="B189" s="47">
        <f t="shared" si="44"/>
        <v>1</v>
      </c>
      <c r="C189" s="5">
        <f t="shared" si="45"/>
        <v>178</v>
      </c>
      <c r="D189" s="46"/>
      <c r="E189" s="51"/>
      <c r="F189" s="51"/>
      <c r="G189" s="51"/>
      <c r="H189" s="17"/>
      <c r="I189" s="17"/>
      <c r="J189" s="17"/>
      <c r="K189" s="17"/>
      <c r="L189" s="300">
        <f t="shared" si="46"/>
        <v>0</v>
      </c>
      <c r="M189" s="203">
        <f t="shared" si="47"/>
        <v>0</v>
      </c>
      <c r="N189" s="86"/>
      <c r="O189" s="16"/>
      <c r="P189" s="305" t="e">
        <f>O189*O11</f>
        <v>#DIV/0!</v>
      </c>
      <c r="Q189" s="16"/>
      <c r="R189" s="305" t="e">
        <f>Q189*Q11</f>
        <v>#DIV/0!</v>
      </c>
      <c r="S189" s="309"/>
      <c r="T189" s="303" t="b">
        <f>IF(S11=1,P189*6.67,IF(S11=2,(R189+P189)*3.34))</f>
        <v>0</v>
      </c>
      <c r="U189" s="93">
        <f t="shared" si="13"/>
        <v>0</v>
      </c>
      <c r="V189" s="525"/>
      <c r="W189" s="245">
        <f t="shared" si="48"/>
        <v>0</v>
      </c>
      <c r="X189" s="203">
        <f t="shared" si="36"/>
        <v>1</v>
      </c>
      <c r="Y189" s="3"/>
      <c r="AA189" s="27">
        <f t="shared" si="37"/>
        <v>0</v>
      </c>
      <c r="AB189" s="27">
        <f t="shared" si="38"/>
        <v>0</v>
      </c>
      <c r="AC189" s="27">
        <f t="shared" si="39"/>
        <v>0</v>
      </c>
      <c r="AD189" s="27">
        <f t="shared" si="40"/>
        <v>0</v>
      </c>
      <c r="AE189" s="27">
        <f t="shared" si="41"/>
        <v>0</v>
      </c>
      <c r="AF189" s="27">
        <f t="shared" si="42"/>
        <v>0</v>
      </c>
      <c r="AG189" s="27">
        <f t="shared" si="43"/>
        <v>0</v>
      </c>
    </row>
    <row r="190" spans="2:33" ht="13.2" x14ac:dyDescent="0.25">
      <c r="B190" s="47">
        <f t="shared" si="44"/>
        <v>1</v>
      </c>
      <c r="C190" s="5">
        <f t="shared" si="45"/>
        <v>179</v>
      </c>
      <c r="D190" s="46"/>
      <c r="E190" s="51"/>
      <c r="F190" s="51"/>
      <c r="G190" s="51"/>
      <c r="H190" s="17"/>
      <c r="I190" s="17"/>
      <c r="J190" s="17"/>
      <c r="K190" s="17"/>
      <c r="L190" s="300">
        <f t="shared" si="46"/>
        <v>0</v>
      </c>
      <c r="M190" s="203">
        <f t="shared" si="47"/>
        <v>0</v>
      </c>
      <c r="N190" s="86"/>
      <c r="O190" s="16"/>
      <c r="P190" s="305" t="e">
        <f>O190*O11</f>
        <v>#DIV/0!</v>
      </c>
      <c r="Q190" s="16"/>
      <c r="R190" s="305" t="e">
        <f>Q190*Q11</f>
        <v>#DIV/0!</v>
      </c>
      <c r="S190" s="309"/>
      <c r="T190" s="303" t="b">
        <f>IF(S11=1,P190*6.67,IF(S11=2,(R190+P190)*3.34))</f>
        <v>0</v>
      </c>
      <c r="U190" s="93">
        <f t="shared" si="13"/>
        <v>0</v>
      </c>
      <c r="V190" s="525"/>
      <c r="W190" s="245">
        <f t="shared" si="48"/>
        <v>0</v>
      </c>
      <c r="X190" s="203">
        <f t="shared" si="36"/>
        <v>1</v>
      </c>
      <c r="Y190" s="3"/>
      <c r="AA190" s="27">
        <f t="shared" si="37"/>
        <v>0</v>
      </c>
      <c r="AB190" s="27">
        <f t="shared" si="38"/>
        <v>0</v>
      </c>
      <c r="AC190" s="27">
        <f t="shared" si="39"/>
        <v>0</v>
      </c>
      <c r="AD190" s="27">
        <f t="shared" si="40"/>
        <v>0</v>
      </c>
      <c r="AE190" s="27">
        <f t="shared" si="41"/>
        <v>0</v>
      </c>
      <c r="AF190" s="27">
        <f t="shared" si="42"/>
        <v>0</v>
      </c>
      <c r="AG190" s="27">
        <f t="shared" si="43"/>
        <v>0</v>
      </c>
    </row>
    <row r="191" spans="2:33" ht="13.2" x14ac:dyDescent="0.25">
      <c r="B191" s="47">
        <f t="shared" si="44"/>
        <v>1</v>
      </c>
      <c r="C191" s="5">
        <f t="shared" si="45"/>
        <v>180</v>
      </c>
      <c r="D191" s="46"/>
      <c r="E191" s="51"/>
      <c r="F191" s="51"/>
      <c r="G191" s="51"/>
      <c r="H191" s="17"/>
      <c r="I191" s="17"/>
      <c r="J191" s="17"/>
      <c r="K191" s="17"/>
      <c r="L191" s="300">
        <f t="shared" si="46"/>
        <v>0</v>
      </c>
      <c r="M191" s="203">
        <f t="shared" si="47"/>
        <v>0</v>
      </c>
      <c r="N191" s="86"/>
      <c r="O191" s="16"/>
      <c r="P191" s="305" t="e">
        <f>O191*O11</f>
        <v>#DIV/0!</v>
      </c>
      <c r="Q191" s="16"/>
      <c r="R191" s="305" t="e">
        <f>Q191*Q11</f>
        <v>#DIV/0!</v>
      </c>
      <c r="S191" s="309"/>
      <c r="T191" s="303" t="b">
        <f>IF(S11=1,P191*6.67,IF(S11=2,(R191+P191)*3.34))</f>
        <v>0</v>
      </c>
      <c r="U191" s="93">
        <f t="shared" si="13"/>
        <v>0</v>
      </c>
      <c r="V191" s="525"/>
      <c r="W191" s="245">
        <f t="shared" si="48"/>
        <v>0</v>
      </c>
      <c r="X191" s="203">
        <f t="shared" si="36"/>
        <v>1</v>
      </c>
      <c r="Y191" s="3"/>
      <c r="AA191" s="27">
        <f t="shared" si="37"/>
        <v>0</v>
      </c>
      <c r="AB191" s="27">
        <f t="shared" si="38"/>
        <v>0</v>
      </c>
      <c r="AC191" s="27">
        <f t="shared" si="39"/>
        <v>0</v>
      </c>
      <c r="AD191" s="27">
        <f t="shared" si="40"/>
        <v>0</v>
      </c>
      <c r="AE191" s="27">
        <f t="shared" si="41"/>
        <v>0</v>
      </c>
      <c r="AF191" s="27">
        <f t="shared" si="42"/>
        <v>0</v>
      </c>
      <c r="AG191" s="27">
        <f t="shared" si="43"/>
        <v>0</v>
      </c>
    </row>
    <row r="192" spans="2:33" ht="13.2" x14ac:dyDescent="0.25">
      <c r="B192" s="47">
        <f t="shared" si="44"/>
        <v>1</v>
      </c>
      <c r="C192" s="5">
        <f t="shared" si="45"/>
        <v>181</v>
      </c>
      <c r="D192" s="46"/>
      <c r="E192" s="51"/>
      <c r="F192" s="51"/>
      <c r="G192" s="51"/>
      <c r="H192" s="17"/>
      <c r="I192" s="17"/>
      <c r="J192" s="17"/>
      <c r="K192" s="17"/>
      <c r="L192" s="300">
        <f t="shared" si="46"/>
        <v>0</v>
      </c>
      <c r="M192" s="203">
        <f t="shared" si="47"/>
        <v>0</v>
      </c>
      <c r="N192" s="86"/>
      <c r="O192" s="16"/>
      <c r="P192" s="305" t="e">
        <f>O192*O11</f>
        <v>#DIV/0!</v>
      </c>
      <c r="Q192" s="16"/>
      <c r="R192" s="305" t="e">
        <f>Q192*Q11</f>
        <v>#DIV/0!</v>
      </c>
      <c r="S192" s="309"/>
      <c r="T192" s="303" t="b">
        <f>IF(S11=1,P192*6.67,IF(S11=2,(R192+P192)*3.34))</f>
        <v>0</v>
      </c>
      <c r="U192" s="93">
        <f t="shared" si="13"/>
        <v>0</v>
      </c>
      <c r="V192" s="525"/>
      <c r="W192" s="245">
        <f t="shared" si="48"/>
        <v>0</v>
      </c>
      <c r="X192" s="203">
        <f t="shared" si="36"/>
        <v>1</v>
      </c>
      <c r="Y192" s="3"/>
      <c r="AA192" s="27">
        <f t="shared" si="37"/>
        <v>0</v>
      </c>
      <c r="AB192" s="27">
        <f t="shared" si="38"/>
        <v>0</v>
      </c>
      <c r="AC192" s="27">
        <f t="shared" si="39"/>
        <v>0</v>
      </c>
      <c r="AD192" s="27">
        <f t="shared" si="40"/>
        <v>0</v>
      </c>
      <c r="AE192" s="27">
        <f t="shared" si="41"/>
        <v>0</v>
      </c>
      <c r="AF192" s="27">
        <f t="shared" si="42"/>
        <v>0</v>
      </c>
      <c r="AG192" s="27">
        <f t="shared" si="43"/>
        <v>0</v>
      </c>
    </row>
    <row r="193" spans="2:33" ht="13.2" x14ac:dyDescent="0.25">
      <c r="B193" s="47">
        <f t="shared" si="44"/>
        <v>1</v>
      </c>
      <c r="C193" s="5">
        <f t="shared" si="45"/>
        <v>182</v>
      </c>
      <c r="D193" s="46"/>
      <c r="E193" s="51"/>
      <c r="F193" s="51"/>
      <c r="G193" s="51"/>
      <c r="H193" s="17"/>
      <c r="I193" s="17"/>
      <c r="J193" s="17"/>
      <c r="K193" s="17"/>
      <c r="L193" s="300">
        <f t="shared" si="46"/>
        <v>0</v>
      </c>
      <c r="M193" s="203">
        <f t="shared" si="47"/>
        <v>0</v>
      </c>
      <c r="N193" s="86"/>
      <c r="O193" s="16"/>
      <c r="P193" s="305" t="e">
        <f>O193*O11</f>
        <v>#DIV/0!</v>
      </c>
      <c r="Q193" s="16"/>
      <c r="R193" s="305" t="e">
        <f>Q193*Q11</f>
        <v>#DIV/0!</v>
      </c>
      <c r="S193" s="309"/>
      <c r="T193" s="303" t="b">
        <f>IF(S11=1,P193*6.67,IF(S11=2,(R193+P193)*3.34))</f>
        <v>0</v>
      </c>
      <c r="U193" s="93">
        <f t="shared" si="13"/>
        <v>0</v>
      </c>
      <c r="V193" s="525"/>
      <c r="W193" s="245">
        <f t="shared" si="48"/>
        <v>0</v>
      </c>
      <c r="X193" s="203">
        <f t="shared" si="36"/>
        <v>1</v>
      </c>
      <c r="Y193" s="3"/>
      <c r="AA193" s="27">
        <f t="shared" si="37"/>
        <v>0</v>
      </c>
      <c r="AB193" s="27">
        <f t="shared" si="38"/>
        <v>0</v>
      </c>
      <c r="AC193" s="27">
        <f t="shared" si="39"/>
        <v>0</v>
      </c>
      <c r="AD193" s="27">
        <f t="shared" si="40"/>
        <v>0</v>
      </c>
      <c r="AE193" s="27">
        <f t="shared" si="41"/>
        <v>0</v>
      </c>
      <c r="AF193" s="27">
        <f t="shared" si="42"/>
        <v>0</v>
      </c>
      <c r="AG193" s="27">
        <f t="shared" si="43"/>
        <v>0</v>
      </c>
    </row>
    <row r="194" spans="2:33" ht="13.2" x14ac:dyDescent="0.25">
      <c r="B194" s="47">
        <f t="shared" si="44"/>
        <v>1</v>
      </c>
      <c r="C194" s="5">
        <f t="shared" si="45"/>
        <v>183</v>
      </c>
      <c r="D194" s="46"/>
      <c r="E194" s="51"/>
      <c r="F194" s="51"/>
      <c r="G194" s="51"/>
      <c r="H194" s="17"/>
      <c r="I194" s="17"/>
      <c r="J194" s="17"/>
      <c r="K194" s="17"/>
      <c r="L194" s="300">
        <f t="shared" si="46"/>
        <v>0</v>
      </c>
      <c r="M194" s="203">
        <f t="shared" si="47"/>
        <v>0</v>
      </c>
      <c r="N194" s="86"/>
      <c r="O194" s="16"/>
      <c r="P194" s="305" t="e">
        <f>O194*O11</f>
        <v>#DIV/0!</v>
      </c>
      <c r="Q194" s="16"/>
      <c r="R194" s="305" t="e">
        <f>Q194*Q11</f>
        <v>#DIV/0!</v>
      </c>
      <c r="S194" s="309"/>
      <c r="T194" s="303" t="b">
        <f>IF(S11=1,P194*6.67,IF(S11=2,(R194+P194)*3.34))</f>
        <v>0</v>
      </c>
      <c r="U194" s="93">
        <f t="shared" si="13"/>
        <v>0</v>
      </c>
      <c r="V194" s="525"/>
      <c r="W194" s="245">
        <f t="shared" si="48"/>
        <v>0</v>
      </c>
      <c r="X194" s="203">
        <f t="shared" ref="X194:X210" si="49">IF(W194&gt;79,7,IF(W194&gt;69,6,IF(W194&gt;59,5,IF(W194&gt;49,4,IF(W194&gt;39,3,IF(W194&gt;29,2,1))))))</f>
        <v>1</v>
      </c>
      <c r="Y194" s="3"/>
      <c r="AA194" s="27">
        <f t="shared" ref="AA194:AA210" si="50">IF(W194&lt;29.9,IF(W194&gt;0.1,1,0),0)</f>
        <v>0</v>
      </c>
      <c r="AB194" s="27">
        <f t="shared" ref="AB194:AB210" si="51">IF(W194&lt;39.9,IF(W194&gt;29.9,1,0),0)</f>
        <v>0</v>
      </c>
      <c r="AC194" s="27">
        <f t="shared" ref="AC194:AC210" si="52">IF(W194&lt;49.9,IF(W194&gt;39.9,1,0),0)</f>
        <v>0</v>
      </c>
      <c r="AD194" s="27">
        <f t="shared" ref="AD194:AD210" si="53">IF(W194&lt;59.9,IF(W194&gt;49.9,1,0),0)</f>
        <v>0</v>
      </c>
      <c r="AE194" s="27">
        <f t="shared" ref="AE194:AE210" si="54">IF(W194&lt;69.9,IF(W194&gt;59.9,1,0),0)</f>
        <v>0</v>
      </c>
      <c r="AF194" s="27">
        <f t="shared" ref="AF194:AF210" si="55">IF(W194&lt;79.9,IF(W194&gt;69.9,1,0),0)</f>
        <v>0</v>
      </c>
      <c r="AG194" s="27">
        <f t="shared" ref="AG194:AG210" si="56">IF(W194&lt;101,IF(W194&gt;79.9,1,0),0)</f>
        <v>0</v>
      </c>
    </row>
    <row r="195" spans="2:33" ht="13.2" x14ac:dyDescent="0.25">
      <c r="B195" s="47">
        <f t="shared" si="44"/>
        <v>1</v>
      </c>
      <c r="C195" s="5">
        <f t="shared" si="45"/>
        <v>184</v>
      </c>
      <c r="D195" s="46"/>
      <c r="E195" s="51"/>
      <c r="F195" s="51"/>
      <c r="G195" s="51"/>
      <c r="H195" s="17"/>
      <c r="I195" s="17"/>
      <c r="J195" s="17"/>
      <c r="K195" s="17"/>
      <c r="L195" s="300">
        <f t="shared" si="46"/>
        <v>0</v>
      </c>
      <c r="M195" s="203">
        <f t="shared" si="47"/>
        <v>0</v>
      </c>
      <c r="N195" s="86"/>
      <c r="O195" s="16"/>
      <c r="P195" s="305" t="e">
        <f>O195*O11</f>
        <v>#DIV/0!</v>
      </c>
      <c r="Q195" s="16"/>
      <c r="R195" s="305" t="e">
        <f>Q195*Q11</f>
        <v>#DIV/0!</v>
      </c>
      <c r="S195" s="309"/>
      <c r="T195" s="303" t="b">
        <f>IF(S11=1,P195*6.67,IF(S11=2,(R195+P195)*3.34))</f>
        <v>0</v>
      </c>
      <c r="U195" s="93">
        <f t="shared" si="13"/>
        <v>0</v>
      </c>
      <c r="V195" s="525"/>
      <c r="W195" s="245">
        <f t="shared" si="48"/>
        <v>0</v>
      </c>
      <c r="X195" s="203">
        <f t="shared" si="49"/>
        <v>1</v>
      </c>
      <c r="Y195" s="3"/>
      <c r="AA195" s="27">
        <f t="shared" si="50"/>
        <v>0</v>
      </c>
      <c r="AB195" s="27">
        <f t="shared" si="51"/>
        <v>0</v>
      </c>
      <c r="AC195" s="27">
        <f t="shared" si="52"/>
        <v>0</v>
      </c>
      <c r="AD195" s="27">
        <f t="shared" si="53"/>
        <v>0</v>
      </c>
      <c r="AE195" s="27">
        <f t="shared" si="54"/>
        <v>0</v>
      </c>
      <c r="AF195" s="27">
        <f t="shared" si="55"/>
        <v>0</v>
      </c>
      <c r="AG195" s="27">
        <f t="shared" si="56"/>
        <v>0</v>
      </c>
    </row>
    <row r="196" spans="2:33" ht="13.2" x14ac:dyDescent="0.25">
      <c r="B196" s="47">
        <f t="shared" si="44"/>
        <v>1</v>
      </c>
      <c r="C196" s="5">
        <f t="shared" si="45"/>
        <v>185</v>
      </c>
      <c r="D196" s="46"/>
      <c r="E196" s="51"/>
      <c r="F196" s="51"/>
      <c r="G196" s="51"/>
      <c r="H196" s="17"/>
      <c r="I196" s="17"/>
      <c r="J196" s="17"/>
      <c r="K196" s="17"/>
      <c r="L196" s="300">
        <f t="shared" si="46"/>
        <v>0</v>
      </c>
      <c r="M196" s="203">
        <f t="shared" si="47"/>
        <v>0</v>
      </c>
      <c r="N196" s="86"/>
      <c r="O196" s="16"/>
      <c r="P196" s="305" t="e">
        <f>O196*O11</f>
        <v>#DIV/0!</v>
      </c>
      <c r="Q196" s="16"/>
      <c r="R196" s="305" t="e">
        <f>Q196*Q11</f>
        <v>#DIV/0!</v>
      </c>
      <c r="S196" s="309"/>
      <c r="T196" s="303" t="b">
        <f>IF(S11=1,P196*6.67,IF(S11=2,(R196+P196)*3.34))</f>
        <v>0</v>
      </c>
      <c r="U196" s="93">
        <f t="shared" si="13"/>
        <v>0</v>
      </c>
      <c r="V196" s="525"/>
      <c r="W196" s="245">
        <f t="shared" si="48"/>
        <v>0</v>
      </c>
      <c r="X196" s="203">
        <f t="shared" si="49"/>
        <v>1</v>
      </c>
      <c r="Y196" s="3"/>
      <c r="AA196" s="27">
        <f t="shared" si="50"/>
        <v>0</v>
      </c>
      <c r="AB196" s="27">
        <f t="shared" si="51"/>
        <v>0</v>
      </c>
      <c r="AC196" s="27">
        <f t="shared" si="52"/>
        <v>0</v>
      </c>
      <c r="AD196" s="27">
        <f t="shared" si="53"/>
        <v>0</v>
      </c>
      <c r="AE196" s="27">
        <f t="shared" si="54"/>
        <v>0</v>
      </c>
      <c r="AF196" s="27">
        <f t="shared" si="55"/>
        <v>0</v>
      </c>
      <c r="AG196" s="27">
        <f t="shared" si="56"/>
        <v>0</v>
      </c>
    </row>
    <row r="197" spans="2:33" ht="13.2" x14ac:dyDescent="0.25">
      <c r="B197" s="47">
        <f t="shared" si="44"/>
        <v>1</v>
      </c>
      <c r="C197" s="5">
        <f t="shared" si="45"/>
        <v>186</v>
      </c>
      <c r="D197" s="46"/>
      <c r="E197" s="51"/>
      <c r="F197" s="51"/>
      <c r="G197" s="51"/>
      <c r="H197" s="17"/>
      <c r="I197" s="17"/>
      <c r="J197" s="17"/>
      <c r="K197" s="17"/>
      <c r="L197" s="300">
        <f t="shared" si="46"/>
        <v>0</v>
      </c>
      <c r="M197" s="203">
        <f t="shared" si="47"/>
        <v>0</v>
      </c>
      <c r="N197" s="86"/>
      <c r="O197" s="16"/>
      <c r="P197" s="305" t="e">
        <f>O197*O11</f>
        <v>#DIV/0!</v>
      </c>
      <c r="Q197" s="16"/>
      <c r="R197" s="305" t="e">
        <f>Q197*Q11</f>
        <v>#DIV/0!</v>
      </c>
      <c r="S197" s="309"/>
      <c r="T197" s="303" t="b">
        <f>IF(S11=1,P197*6.67,IF(S11=2,(R197+P197)*3.34))</f>
        <v>0</v>
      </c>
      <c r="U197" s="93">
        <f t="shared" si="13"/>
        <v>0</v>
      </c>
      <c r="V197" s="525"/>
      <c r="W197" s="245">
        <f t="shared" si="48"/>
        <v>0</v>
      </c>
      <c r="X197" s="203">
        <f t="shared" si="49"/>
        <v>1</v>
      </c>
      <c r="Y197" s="3"/>
      <c r="AA197" s="27">
        <f t="shared" si="50"/>
        <v>0</v>
      </c>
      <c r="AB197" s="27">
        <f t="shared" si="51"/>
        <v>0</v>
      </c>
      <c r="AC197" s="27">
        <f t="shared" si="52"/>
        <v>0</v>
      </c>
      <c r="AD197" s="27">
        <f t="shared" si="53"/>
        <v>0</v>
      </c>
      <c r="AE197" s="27">
        <f t="shared" si="54"/>
        <v>0</v>
      </c>
      <c r="AF197" s="27">
        <f t="shared" si="55"/>
        <v>0</v>
      </c>
      <c r="AG197" s="27">
        <f t="shared" si="56"/>
        <v>0</v>
      </c>
    </row>
    <row r="198" spans="2:33" ht="13.2" x14ac:dyDescent="0.25">
      <c r="B198" s="47">
        <f t="shared" si="44"/>
        <v>1</v>
      </c>
      <c r="C198" s="5">
        <f t="shared" si="45"/>
        <v>187</v>
      </c>
      <c r="D198" s="46"/>
      <c r="E198" s="51"/>
      <c r="F198" s="51"/>
      <c r="G198" s="51"/>
      <c r="H198" s="17"/>
      <c r="I198" s="17"/>
      <c r="J198" s="17"/>
      <c r="K198" s="17"/>
      <c r="L198" s="300">
        <f t="shared" si="46"/>
        <v>0</v>
      </c>
      <c r="M198" s="203">
        <f t="shared" si="47"/>
        <v>0</v>
      </c>
      <c r="N198" s="86"/>
      <c r="O198" s="16"/>
      <c r="P198" s="305" t="e">
        <f>O198*O11</f>
        <v>#DIV/0!</v>
      </c>
      <c r="Q198" s="16"/>
      <c r="R198" s="305" t="e">
        <f>Q198*Q11</f>
        <v>#DIV/0!</v>
      </c>
      <c r="S198" s="309"/>
      <c r="T198" s="303" t="b">
        <f>IF(S11=1,P198*6.67,IF(S11=2,(R198+P198)*3.34))</f>
        <v>0</v>
      </c>
      <c r="U198" s="93">
        <f t="shared" si="13"/>
        <v>0</v>
      </c>
      <c r="V198" s="525"/>
      <c r="W198" s="245">
        <f t="shared" si="48"/>
        <v>0</v>
      </c>
      <c r="X198" s="203">
        <f t="shared" si="49"/>
        <v>1</v>
      </c>
      <c r="Y198" s="3"/>
      <c r="AA198" s="27">
        <f t="shared" si="50"/>
        <v>0</v>
      </c>
      <c r="AB198" s="27">
        <f t="shared" si="51"/>
        <v>0</v>
      </c>
      <c r="AC198" s="27">
        <f t="shared" si="52"/>
        <v>0</v>
      </c>
      <c r="AD198" s="27">
        <f t="shared" si="53"/>
        <v>0</v>
      </c>
      <c r="AE198" s="27">
        <f t="shared" si="54"/>
        <v>0</v>
      </c>
      <c r="AF198" s="27">
        <f t="shared" si="55"/>
        <v>0</v>
      </c>
      <c r="AG198" s="27">
        <f t="shared" si="56"/>
        <v>0</v>
      </c>
    </row>
    <row r="199" spans="2:33" ht="13.2" x14ac:dyDescent="0.25">
      <c r="B199" s="47">
        <f t="shared" si="44"/>
        <v>1</v>
      </c>
      <c r="C199" s="5">
        <f t="shared" si="45"/>
        <v>188</v>
      </c>
      <c r="D199" s="46"/>
      <c r="E199" s="51"/>
      <c r="F199" s="51"/>
      <c r="G199" s="51"/>
      <c r="H199" s="17"/>
      <c r="I199" s="17"/>
      <c r="J199" s="17"/>
      <c r="K199" s="17"/>
      <c r="L199" s="300">
        <f t="shared" si="46"/>
        <v>0</v>
      </c>
      <c r="M199" s="203">
        <f t="shared" si="47"/>
        <v>0</v>
      </c>
      <c r="N199" s="86"/>
      <c r="O199" s="16"/>
      <c r="P199" s="305" t="e">
        <f>O199*O11</f>
        <v>#DIV/0!</v>
      </c>
      <c r="Q199" s="16"/>
      <c r="R199" s="305" t="e">
        <f>Q199*Q11</f>
        <v>#DIV/0!</v>
      </c>
      <c r="S199" s="309"/>
      <c r="T199" s="303" t="b">
        <f>IF(S11=1,P199*6.67,IF(S11=2,(R199+P199)*3.34))</f>
        <v>0</v>
      </c>
      <c r="U199" s="93">
        <f t="shared" si="13"/>
        <v>0</v>
      </c>
      <c r="V199" s="525"/>
      <c r="W199" s="245">
        <f t="shared" si="48"/>
        <v>0</v>
      </c>
      <c r="X199" s="203">
        <f t="shared" si="49"/>
        <v>1</v>
      </c>
      <c r="Y199" s="3"/>
      <c r="AA199" s="27">
        <f t="shared" si="50"/>
        <v>0</v>
      </c>
      <c r="AB199" s="27">
        <f t="shared" si="51"/>
        <v>0</v>
      </c>
      <c r="AC199" s="27">
        <f t="shared" si="52"/>
        <v>0</v>
      </c>
      <c r="AD199" s="27">
        <f t="shared" si="53"/>
        <v>0</v>
      </c>
      <c r="AE199" s="27">
        <f t="shared" si="54"/>
        <v>0</v>
      </c>
      <c r="AF199" s="27">
        <f t="shared" si="55"/>
        <v>0</v>
      </c>
      <c r="AG199" s="27">
        <f t="shared" si="56"/>
        <v>0</v>
      </c>
    </row>
    <row r="200" spans="2:33" ht="13.2" x14ac:dyDescent="0.25">
      <c r="B200" s="47">
        <f t="shared" si="44"/>
        <v>1</v>
      </c>
      <c r="C200" s="5">
        <f t="shared" si="45"/>
        <v>189</v>
      </c>
      <c r="D200" s="46"/>
      <c r="E200" s="51"/>
      <c r="F200" s="51"/>
      <c r="G200" s="51"/>
      <c r="H200" s="17"/>
      <c r="I200" s="17"/>
      <c r="J200" s="17"/>
      <c r="K200" s="17"/>
      <c r="L200" s="300">
        <f t="shared" si="46"/>
        <v>0</v>
      </c>
      <c r="M200" s="203">
        <f t="shared" si="47"/>
        <v>0</v>
      </c>
      <c r="N200" s="86"/>
      <c r="O200" s="16"/>
      <c r="P200" s="305" t="e">
        <f>O200*O11</f>
        <v>#DIV/0!</v>
      </c>
      <c r="Q200" s="16"/>
      <c r="R200" s="305" t="e">
        <f>Q200*Q11</f>
        <v>#DIV/0!</v>
      </c>
      <c r="S200" s="309"/>
      <c r="T200" s="303" t="b">
        <f>IF(S11=1,P200*6.67,IF(S11=2,(R200+P200)*3.34))</f>
        <v>0</v>
      </c>
      <c r="U200" s="93">
        <f t="shared" si="13"/>
        <v>0</v>
      </c>
      <c r="V200" s="525"/>
      <c r="W200" s="245">
        <f t="shared" si="48"/>
        <v>0</v>
      </c>
      <c r="X200" s="203">
        <f t="shared" si="49"/>
        <v>1</v>
      </c>
      <c r="Y200" s="3"/>
      <c r="AA200" s="27">
        <f t="shared" si="50"/>
        <v>0</v>
      </c>
      <c r="AB200" s="27">
        <f t="shared" si="51"/>
        <v>0</v>
      </c>
      <c r="AC200" s="27">
        <f t="shared" si="52"/>
        <v>0</v>
      </c>
      <c r="AD200" s="27">
        <f t="shared" si="53"/>
        <v>0</v>
      </c>
      <c r="AE200" s="27">
        <f t="shared" si="54"/>
        <v>0</v>
      </c>
      <c r="AF200" s="27">
        <f t="shared" si="55"/>
        <v>0</v>
      </c>
      <c r="AG200" s="27">
        <f t="shared" si="56"/>
        <v>0</v>
      </c>
    </row>
    <row r="201" spans="2:33" ht="13.2" x14ac:dyDescent="0.25">
      <c r="B201" s="47">
        <f t="shared" si="44"/>
        <v>1</v>
      </c>
      <c r="C201" s="5">
        <f t="shared" si="45"/>
        <v>190</v>
      </c>
      <c r="D201" s="46"/>
      <c r="E201" s="51"/>
      <c r="F201" s="51"/>
      <c r="G201" s="51"/>
      <c r="H201" s="17"/>
      <c r="I201" s="17"/>
      <c r="J201" s="17"/>
      <c r="K201" s="17"/>
      <c r="L201" s="300">
        <f t="shared" si="46"/>
        <v>0</v>
      </c>
      <c r="M201" s="203">
        <f t="shared" si="47"/>
        <v>0</v>
      </c>
      <c r="N201" s="86"/>
      <c r="O201" s="16"/>
      <c r="P201" s="305" t="e">
        <f>O201*O11</f>
        <v>#DIV/0!</v>
      </c>
      <c r="Q201" s="16"/>
      <c r="R201" s="305" t="e">
        <f>Q201*Q11</f>
        <v>#DIV/0!</v>
      </c>
      <c r="S201" s="309"/>
      <c r="T201" s="303" t="b">
        <f>IF(S11=1,P201*6.67,IF(S11=2,(R201+P201)*3.34))</f>
        <v>0</v>
      </c>
      <c r="U201" s="93">
        <f t="shared" si="13"/>
        <v>0</v>
      </c>
      <c r="V201" s="525"/>
      <c r="W201" s="245">
        <f t="shared" si="48"/>
        <v>0</v>
      </c>
      <c r="X201" s="203">
        <f t="shared" si="49"/>
        <v>1</v>
      </c>
      <c r="Y201" s="3"/>
      <c r="AA201" s="27">
        <f t="shared" si="50"/>
        <v>0</v>
      </c>
      <c r="AB201" s="27">
        <f t="shared" si="51"/>
        <v>0</v>
      </c>
      <c r="AC201" s="27">
        <f t="shared" si="52"/>
        <v>0</v>
      </c>
      <c r="AD201" s="27">
        <f t="shared" si="53"/>
        <v>0</v>
      </c>
      <c r="AE201" s="27">
        <f t="shared" si="54"/>
        <v>0</v>
      </c>
      <c r="AF201" s="27">
        <f t="shared" si="55"/>
        <v>0</v>
      </c>
      <c r="AG201" s="27">
        <f t="shared" si="56"/>
        <v>0</v>
      </c>
    </row>
    <row r="202" spans="2:33" ht="13.2" x14ac:dyDescent="0.25">
      <c r="B202" s="47">
        <f t="shared" si="44"/>
        <v>1</v>
      </c>
      <c r="C202" s="5">
        <f t="shared" si="45"/>
        <v>191</v>
      </c>
      <c r="D202" s="46"/>
      <c r="E202" s="51"/>
      <c r="F202" s="51"/>
      <c r="G202" s="51"/>
      <c r="H202" s="17"/>
      <c r="I202" s="17"/>
      <c r="J202" s="17"/>
      <c r="K202" s="17"/>
      <c r="L202" s="300">
        <f t="shared" si="46"/>
        <v>0</v>
      </c>
      <c r="M202" s="203">
        <f t="shared" si="47"/>
        <v>0</v>
      </c>
      <c r="N202" s="86"/>
      <c r="O202" s="16"/>
      <c r="P202" s="305" t="e">
        <f>O202*O11</f>
        <v>#DIV/0!</v>
      </c>
      <c r="Q202" s="16"/>
      <c r="R202" s="305" t="e">
        <f>Q202*Q11</f>
        <v>#DIV/0!</v>
      </c>
      <c r="S202" s="309"/>
      <c r="T202" s="303" t="b">
        <f>IF(S11=1,P202*6.67,IF(S11=2,(R202+P202)*3.34))</f>
        <v>0</v>
      </c>
      <c r="U202" s="93">
        <f t="shared" si="13"/>
        <v>0</v>
      </c>
      <c r="V202" s="525"/>
      <c r="W202" s="245">
        <f t="shared" si="48"/>
        <v>0</v>
      </c>
      <c r="X202" s="203">
        <f t="shared" si="49"/>
        <v>1</v>
      </c>
      <c r="Y202" s="3"/>
      <c r="AA202" s="27">
        <f t="shared" si="50"/>
        <v>0</v>
      </c>
      <c r="AB202" s="27">
        <f t="shared" si="51"/>
        <v>0</v>
      </c>
      <c r="AC202" s="27">
        <f t="shared" si="52"/>
        <v>0</v>
      </c>
      <c r="AD202" s="27">
        <f t="shared" si="53"/>
        <v>0</v>
      </c>
      <c r="AE202" s="27">
        <f t="shared" si="54"/>
        <v>0</v>
      </c>
      <c r="AF202" s="27">
        <f t="shared" si="55"/>
        <v>0</v>
      </c>
      <c r="AG202" s="27">
        <f t="shared" si="56"/>
        <v>0</v>
      </c>
    </row>
    <row r="203" spans="2:33" ht="13.2" x14ac:dyDescent="0.25">
      <c r="B203" s="47">
        <f t="shared" si="44"/>
        <v>1</v>
      </c>
      <c r="C203" s="5">
        <f t="shared" si="45"/>
        <v>192</v>
      </c>
      <c r="D203" s="46"/>
      <c r="E203" s="51"/>
      <c r="F203" s="51"/>
      <c r="G203" s="51"/>
      <c r="H203" s="17"/>
      <c r="I203" s="17"/>
      <c r="J203" s="17"/>
      <c r="K203" s="17"/>
      <c r="L203" s="300">
        <f t="shared" si="46"/>
        <v>0</v>
      </c>
      <c r="M203" s="203">
        <f t="shared" si="47"/>
        <v>0</v>
      </c>
      <c r="N203" s="86"/>
      <c r="O203" s="16"/>
      <c r="P203" s="305" t="e">
        <f>O203*O11</f>
        <v>#DIV/0!</v>
      </c>
      <c r="Q203" s="16"/>
      <c r="R203" s="305" t="e">
        <f>Q203*Q11</f>
        <v>#DIV/0!</v>
      </c>
      <c r="S203" s="309"/>
      <c r="T203" s="303" t="b">
        <f>IF(S11=1,P203*6.67,IF(S11=2,(R203+P203)*3.34))</f>
        <v>0</v>
      </c>
      <c r="U203" s="93">
        <f t="shared" si="13"/>
        <v>0</v>
      </c>
      <c r="V203" s="525"/>
      <c r="W203" s="245">
        <f t="shared" si="48"/>
        <v>0</v>
      </c>
      <c r="X203" s="203">
        <f t="shared" si="49"/>
        <v>1</v>
      </c>
      <c r="Y203" s="3"/>
      <c r="AA203" s="27">
        <f t="shared" si="50"/>
        <v>0</v>
      </c>
      <c r="AB203" s="27">
        <f t="shared" si="51"/>
        <v>0</v>
      </c>
      <c r="AC203" s="27">
        <f t="shared" si="52"/>
        <v>0</v>
      </c>
      <c r="AD203" s="27">
        <f t="shared" si="53"/>
        <v>0</v>
      </c>
      <c r="AE203" s="27">
        <f t="shared" si="54"/>
        <v>0</v>
      </c>
      <c r="AF203" s="27">
        <f t="shared" si="55"/>
        <v>0</v>
      </c>
      <c r="AG203" s="27">
        <f t="shared" si="56"/>
        <v>0</v>
      </c>
    </row>
    <row r="204" spans="2:33" ht="13.2" x14ac:dyDescent="0.25">
      <c r="B204" s="47">
        <f t="shared" si="44"/>
        <v>1</v>
      </c>
      <c r="C204" s="5">
        <f t="shared" si="45"/>
        <v>193</v>
      </c>
      <c r="D204" s="46"/>
      <c r="E204" s="51"/>
      <c r="F204" s="51"/>
      <c r="G204" s="51"/>
      <c r="H204" s="17"/>
      <c r="I204" s="17"/>
      <c r="J204" s="17"/>
      <c r="K204" s="17"/>
      <c r="L204" s="300">
        <f t="shared" si="46"/>
        <v>0</v>
      </c>
      <c r="M204" s="203">
        <f t="shared" si="47"/>
        <v>0</v>
      </c>
      <c r="N204" s="86"/>
      <c r="O204" s="16"/>
      <c r="P204" s="305" t="e">
        <f>O204*O11</f>
        <v>#DIV/0!</v>
      </c>
      <c r="Q204" s="16"/>
      <c r="R204" s="305" t="e">
        <f>Q204*Q11</f>
        <v>#DIV/0!</v>
      </c>
      <c r="S204" s="309"/>
      <c r="T204" s="303" t="b">
        <f>IF(S11=1,P204*6.67,IF(S11=2,(R204+P204)*3.34))</f>
        <v>0</v>
      </c>
      <c r="U204" s="93">
        <f t="shared" si="13"/>
        <v>0</v>
      </c>
      <c r="V204" s="525"/>
      <c r="W204" s="245">
        <f t="shared" si="48"/>
        <v>0</v>
      </c>
      <c r="X204" s="203">
        <f t="shared" si="49"/>
        <v>1</v>
      </c>
      <c r="Y204" s="3"/>
      <c r="AA204" s="27">
        <f t="shared" si="50"/>
        <v>0</v>
      </c>
      <c r="AB204" s="27">
        <f t="shared" si="51"/>
        <v>0</v>
      </c>
      <c r="AC204" s="27">
        <f t="shared" si="52"/>
        <v>0</v>
      </c>
      <c r="AD204" s="27">
        <f t="shared" si="53"/>
        <v>0</v>
      </c>
      <c r="AE204" s="27">
        <f t="shared" si="54"/>
        <v>0</v>
      </c>
      <c r="AF204" s="27">
        <f t="shared" si="55"/>
        <v>0</v>
      </c>
      <c r="AG204" s="27">
        <f t="shared" si="56"/>
        <v>0</v>
      </c>
    </row>
    <row r="205" spans="2:33" ht="13.2" x14ac:dyDescent="0.25">
      <c r="B205" s="47">
        <f t="shared" ref="B205:B211" si="57">SUM(COUNTA(D205)+COUNT(C205))</f>
        <v>1</v>
      </c>
      <c r="C205" s="5">
        <f t="shared" si="45"/>
        <v>194</v>
      </c>
      <c r="D205" s="46"/>
      <c r="E205" s="51"/>
      <c r="F205" s="51"/>
      <c r="G205" s="51"/>
      <c r="H205" s="17"/>
      <c r="I205" s="17"/>
      <c r="J205" s="17"/>
      <c r="K205" s="17"/>
      <c r="L205" s="300">
        <f t="shared" si="46"/>
        <v>0</v>
      </c>
      <c r="M205" s="203">
        <f t="shared" si="47"/>
        <v>0</v>
      </c>
      <c r="N205" s="86"/>
      <c r="O205" s="16"/>
      <c r="P205" s="305" t="e">
        <f>O205*O11</f>
        <v>#DIV/0!</v>
      </c>
      <c r="Q205" s="16"/>
      <c r="R205" s="305" t="e">
        <f>Q205*Q11</f>
        <v>#DIV/0!</v>
      </c>
      <c r="S205" s="309"/>
      <c r="T205" s="303" t="b">
        <f>IF(S11=1,P205*6.67,IF(S11=2,(R205+P205)*3.34))</f>
        <v>0</v>
      </c>
      <c r="U205" s="93">
        <f t="shared" si="13"/>
        <v>0</v>
      </c>
      <c r="V205" s="525"/>
      <c r="W205" s="245">
        <f t="shared" si="48"/>
        <v>0</v>
      </c>
      <c r="X205" s="203">
        <f t="shared" si="49"/>
        <v>1</v>
      </c>
      <c r="Y205" s="3"/>
      <c r="AA205" s="27">
        <f t="shared" si="50"/>
        <v>0</v>
      </c>
      <c r="AB205" s="27">
        <f t="shared" si="51"/>
        <v>0</v>
      </c>
      <c r="AC205" s="27">
        <f t="shared" si="52"/>
        <v>0</v>
      </c>
      <c r="AD205" s="27">
        <f t="shared" si="53"/>
        <v>0</v>
      </c>
      <c r="AE205" s="27">
        <f t="shared" si="54"/>
        <v>0</v>
      </c>
      <c r="AF205" s="27">
        <f t="shared" si="55"/>
        <v>0</v>
      </c>
      <c r="AG205" s="27">
        <f t="shared" si="56"/>
        <v>0</v>
      </c>
    </row>
    <row r="206" spans="2:33" ht="13.2" x14ac:dyDescent="0.25">
      <c r="B206" s="47">
        <f t="shared" si="57"/>
        <v>1</v>
      </c>
      <c r="C206" s="5">
        <f t="shared" ref="C206:C211" si="58">C205+1</f>
        <v>195</v>
      </c>
      <c r="D206" s="46"/>
      <c r="E206" s="51"/>
      <c r="F206" s="51"/>
      <c r="G206" s="51"/>
      <c r="H206" s="17"/>
      <c r="I206" s="17"/>
      <c r="J206" s="17"/>
      <c r="K206" s="17"/>
      <c r="L206" s="300">
        <f t="shared" ref="L206:L211" si="59">SUM(H206:K206)*2.5</f>
        <v>0</v>
      </c>
      <c r="M206" s="203">
        <f t="shared" ref="M206:M211" si="60">L206</f>
        <v>0</v>
      </c>
      <c r="N206" s="86"/>
      <c r="O206" s="16"/>
      <c r="P206" s="305" t="e">
        <f>O206*O11</f>
        <v>#DIV/0!</v>
      </c>
      <c r="Q206" s="16"/>
      <c r="R206" s="305" t="e">
        <f>Q206*Q11</f>
        <v>#DIV/0!</v>
      </c>
      <c r="S206" s="309"/>
      <c r="T206" s="303" t="b">
        <f>IF(S11=1,P206*6.67,IF(S11=2,(R206+P206)*3.34))</f>
        <v>0</v>
      </c>
      <c r="U206" s="93">
        <f t="shared" si="13"/>
        <v>0</v>
      </c>
      <c r="V206" s="525"/>
      <c r="W206" s="245">
        <f t="shared" ref="W206:W211" si="61">M206</f>
        <v>0</v>
      </c>
      <c r="X206" s="203">
        <f t="shared" si="49"/>
        <v>1</v>
      </c>
      <c r="Y206" s="3"/>
      <c r="AA206" s="27">
        <f t="shared" si="50"/>
        <v>0</v>
      </c>
      <c r="AB206" s="27">
        <f t="shared" si="51"/>
        <v>0</v>
      </c>
      <c r="AC206" s="27">
        <f t="shared" si="52"/>
        <v>0</v>
      </c>
      <c r="AD206" s="27">
        <f t="shared" si="53"/>
        <v>0</v>
      </c>
      <c r="AE206" s="27">
        <f t="shared" si="54"/>
        <v>0</v>
      </c>
      <c r="AF206" s="27">
        <f t="shared" si="55"/>
        <v>0</v>
      </c>
      <c r="AG206" s="27">
        <f t="shared" si="56"/>
        <v>0</v>
      </c>
    </row>
    <row r="207" spans="2:33" ht="13.2" x14ac:dyDescent="0.25">
      <c r="B207" s="47">
        <f t="shared" si="57"/>
        <v>1</v>
      </c>
      <c r="C207" s="5">
        <f t="shared" si="58"/>
        <v>196</v>
      </c>
      <c r="D207" s="46"/>
      <c r="E207" s="51"/>
      <c r="F207" s="51"/>
      <c r="G207" s="51"/>
      <c r="H207" s="17"/>
      <c r="I207" s="17"/>
      <c r="J207" s="17"/>
      <c r="K207" s="17"/>
      <c r="L207" s="300">
        <f t="shared" si="59"/>
        <v>0</v>
      </c>
      <c r="M207" s="203">
        <f t="shared" si="60"/>
        <v>0</v>
      </c>
      <c r="N207" s="86"/>
      <c r="O207" s="16"/>
      <c r="P207" s="305" t="e">
        <f>O207*O11</f>
        <v>#DIV/0!</v>
      </c>
      <c r="Q207" s="16"/>
      <c r="R207" s="305" t="e">
        <f>Q207*Q11</f>
        <v>#DIV/0!</v>
      </c>
      <c r="S207" s="309"/>
      <c r="T207" s="303" t="b">
        <f>IF(S11=1,P207*6.67,IF(S11=2,(R207+P207)*3.34))</f>
        <v>0</v>
      </c>
      <c r="U207" s="93">
        <f t="shared" si="13"/>
        <v>0</v>
      </c>
      <c r="V207" s="525"/>
      <c r="W207" s="245">
        <f t="shared" si="61"/>
        <v>0</v>
      </c>
      <c r="X207" s="203">
        <f t="shared" si="49"/>
        <v>1</v>
      </c>
      <c r="Y207" s="3"/>
      <c r="AA207" s="27">
        <f t="shared" si="50"/>
        <v>0</v>
      </c>
      <c r="AB207" s="27">
        <f t="shared" si="51"/>
        <v>0</v>
      </c>
      <c r="AC207" s="27">
        <f t="shared" si="52"/>
        <v>0</v>
      </c>
      <c r="AD207" s="27">
        <f t="shared" si="53"/>
        <v>0</v>
      </c>
      <c r="AE207" s="27">
        <f t="shared" si="54"/>
        <v>0</v>
      </c>
      <c r="AF207" s="27">
        <f t="shared" si="55"/>
        <v>0</v>
      </c>
      <c r="AG207" s="27">
        <f t="shared" si="56"/>
        <v>0</v>
      </c>
    </row>
    <row r="208" spans="2:33" ht="13.2" x14ac:dyDescent="0.25">
      <c r="B208" s="47">
        <f t="shared" si="57"/>
        <v>1</v>
      </c>
      <c r="C208" s="5">
        <f t="shared" si="58"/>
        <v>197</v>
      </c>
      <c r="D208" s="46"/>
      <c r="E208" s="51"/>
      <c r="F208" s="51"/>
      <c r="G208" s="51"/>
      <c r="H208" s="17"/>
      <c r="I208" s="17"/>
      <c r="J208" s="17"/>
      <c r="K208" s="17"/>
      <c r="L208" s="300">
        <f t="shared" si="59"/>
        <v>0</v>
      </c>
      <c r="M208" s="203">
        <f t="shared" si="60"/>
        <v>0</v>
      </c>
      <c r="N208" s="86"/>
      <c r="O208" s="16"/>
      <c r="P208" s="305" t="e">
        <f>O208*O11</f>
        <v>#DIV/0!</v>
      </c>
      <c r="Q208" s="16"/>
      <c r="R208" s="305" t="e">
        <f>Q208*Q11</f>
        <v>#DIV/0!</v>
      </c>
      <c r="S208" s="309"/>
      <c r="T208" s="303" t="b">
        <f>IF(S11=1,P208*6.67,IF(S11=2,(R208+P208)*3.34))</f>
        <v>0</v>
      </c>
      <c r="U208" s="93">
        <f t="shared" si="13"/>
        <v>0</v>
      </c>
      <c r="V208" s="525"/>
      <c r="W208" s="245">
        <f t="shared" si="61"/>
        <v>0</v>
      </c>
      <c r="X208" s="203">
        <f t="shared" si="49"/>
        <v>1</v>
      </c>
      <c r="Y208" s="3"/>
      <c r="AA208" s="27">
        <f t="shared" si="50"/>
        <v>0</v>
      </c>
      <c r="AB208" s="27">
        <f t="shared" si="51"/>
        <v>0</v>
      </c>
      <c r="AC208" s="27">
        <f t="shared" si="52"/>
        <v>0</v>
      </c>
      <c r="AD208" s="27">
        <f t="shared" si="53"/>
        <v>0</v>
      </c>
      <c r="AE208" s="27">
        <f t="shared" si="54"/>
        <v>0</v>
      </c>
      <c r="AF208" s="27">
        <f t="shared" si="55"/>
        <v>0</v>
      </c>
      <c r="AG208" s="27">
        <f t="shared" si="56"/>
        <v>0</v>
      </c>
    </row>
    <row r="209" spans="2:33" ht="13.2" x14ac:dyDescent="0.25">
      <c r="B209" s="47">
        <f t="shared" si="57"/>
        <v>1</v>
      </c>
      <c r="C209" s="5">
        <f t="shared" si="58"/>
        <v>198</v>
      </c>
      <c r="D209" s="46"/>
      <c r="E209" s="51"/>
      <c r="F209" s="51"/>
      <c r="G209" s="51"/>
      <c r="H209" s="17"/>
      <c r="I209" s="17"/>
      <c r="J209" s="17"/>
      <c r="K209" s="17"/>
      <c r="L209" s="300">
        <f t="shared" si="59"/>
        <v>0</v>
      </c>
      <c r="M209" s="203">
        <f t="shared" si="60"/>
        <v>0</v>
      </c>
      <c r="N209" s="86"/>
      <c r="O209" s="16"/>
      <c r="P209" s="305" t="e">
        <f>O209*O11</f>
        <v>#DIV/0!</v>
      </c>
      <c r="Q209" s="16"/>
      <c r="R209" s="305" t="e">
        <f>Q209*Q11</f>
        <v>#DIV/0!</v>
      </c>
      <c r="S209" s="309"/>
      <c r="T209" s="303" t="b">
        <f>IF(S11=1,P209*6.67,IF(S11=2,(R209+P209)*3.34))</f>
        <v>0</v>
      </c>
      <c r="U209" s="93">
        <f t="shared" si="13"/>
        <v>0</v>
      </c>
      <c r="V209" s="525"/>
      <c r="W209" s="245">
        <f t="shared" si="61"/>
        <v>0</v>
      </c>
      <c r="X209" s="203">
        <f t="shared" si="49"/>
        <v>1</v>
      </c>
      <c r="Y209" s="3"/>
      <c r="AA209" s="27">
        <f t="shared" si="50"/>
        <v>0</v>
      </c>
      <c r="AB209" s="27">
        <f t="shared" si="51"/>
        <v>0</v>
      </c>
      <c r="AC209" s="27">
        <f t="shared" si="52"/>
        <v>0</v>
      </c>
      <c r="AD209" s="27">
        <f t="shared" si="53"/>
        <v>0</v>
      </c>
      <c r="AE209" s="27">
        <f t="shared" si="54"/>
        <v>0</v>
      </c>
      <c r="AF209" s="27">
        <f t="shared" si="55"/>
        <v>0</v>
      </c>
      <c r="AG209" s="27">
        <f t="shared" si="56"/>
        <v>0</v>
      </c>
    </row>
    <row r="210" spans="2:33" ht="13.2" x14ac:dyDescent="0.25">
      <c r="B210" s="47">
        <f t="shared" si="57"/>
        <v>1</v>
      </c>
      <c r="C210" s="5">
        <f t="shared" si="58"/>
        <v>199</v>
      </c>
      <c r="D210" s="46"/>
      <c r="E210" s="51"/>
      <c r="F210" s="51"/>
      <c r="G210" s="51"/>
      <c r="H210" s="17"/>
      <c r="I210" s="17"/>
      <c r="J210" s="17"/>
      <c r="K210" s="17"/>
      <c r="L210" s="300">
        <f t="shared" si="59"/>
        <v>0</v>
      </c>
      <c r="M210" s="203">
        <f t="shared" si="60"/>
        <v>0</v>
      </c>
      <c r="N210" s="86"/>
      <c r="O210" s="16"/>
      <c r="P210" s="305" t="e">
        <f>O210*O11</f>
        <v>#DIV/0!</v>
      </c>
      <c r="Q210" s="16"/>
      <c r="R210" s="305" t="e">
        <f>Q210*Q11</f>
        <v>#DIV/0!</v>
      </c>
      <c r="S210" s="309"/>
      <c r="T210" s="303" t="b">
        <f>IF(S11=1,P210*6.67,IF(S11=2,(R210+P210)*3.34))</f>
        <v>0</v>
      </c>
      <c r="U210" s="93">
        <f t="shared" si="13"/>
        <v>0</v>
      </c>
      <c r="V210" s="525"/>
      <c r="W210" s="245">
        <f t="shared" si="61"/>
        <v>0</v>
      </c>
      <c r="X210" s="203">
        <f t="shared" si="49"/>
        <v>1</v>
      </c>
      <c r="Y210" s="3"/>
      <c r="AA210" s="27">
        <f t="shared" si="50"/>
        <v>0</v>
      </c>
      <c r="AB210" s="27">
        <f t="shared" si="51"/>
        <v>0</v>
      </c>
      <c r="AC210" s="27">
        <f t="shared" si="52"/>
        <v>0</v>
      </c>
      <c r="AD210" s="27">
        <f t="shared" si="53"/>
        <v>0</v>
      </c>
      <c r="AE210" s="27">
        <f t="shared" si="54"/>
        <v>0</v>
      </c>
      <c r="AF210" s="27">
        <f t="shared" si="55"/>
        <v>0</v>
      </c>
      <c r="AG210" s="27">
        <f t="shared" si="56"/>
        <v>0</v>
      </c>
    </row>
    <row r="211" spans="2:33" ht="13.2" x14ac:dyDescent="0.25">
      <c r="B211" s="47">
        <f t="shared" si="57"/>
        <v>1</v>
      </c>
      <c r="C211" s="5">
        <f t="shared" si="58"/>
        <v>200</v>
      </c>
      <c r="D211" s="46"/>
      <c r="E211" s="51"/>
      <c r="F211" s="51"/>
      <c r="G211" s="51"/>
      <c r="H211" s="17"/>
      <c r="I211" s="17"/>
      <c r="J211" s="17"/>
      <c r="K211" s="17"/>
      <c r="L211" s="300">
        <f t="shared" si="59"/>
        <v>0</v>
      </c>
      <c r="M211" s="203">
        <f t="shared" si="60"/>
        <v>0</v>
      </c>
      <c r="N211" s="86"/>
      <c r="O211" s="16"/>
      <c r="P211" s="305" t="e">
        <f>O211*O11</f>
        <v>#DIV/0!</v>
      </c>
      <c r="Q211" s="16"/>
      <c r="R211" s="305" t="e">
        <f>Q211*Q11</f>
        <v>#DIV/0!</v>
      </c>
      <c r="S211" s="309"/>
      <c r="T211" s="303" t="b">
        <f>IF(S11=1,P211*6.67,IF(S11=2,(R211+P211)*3.34))</f>
        <v>0</v>
      </c>
      <c r="U211" s="93">
        <f t="shared" si="13"/>
        <v>0</v>
      </c>
      <c r="V211" s="525"/>
      <c r="W211" s="245">
        <f t="shared" si="61"/>
        <v>0</v>
      </c>
      <c r="X211" s="203">
        <f>IF(W211&gt;79,7,IF(W211&gt;69,6,IF(W211&gt;59,5,IF(W211&gt;49,4,IF(W211&gt;39,3,IF(W211&gt;29,2,1))))))</f>
        <v>1</v>
      </c>
      <c r="Y211" s="3"/>
      <c r="AA211" s="27">
        <f>IF(W211&lt;29.9,IF(W211&gt;0.1,1,0),0)</f>
        <v>0</v>
      </c>
      <c r="AB211" s="27">
        <f>IF(W211&lt;39.9,IF(W211&gt;29.9,1,0),0)</f>
        <v>0</v>
      </c>
      <c r="AC211" s="27">
        <f>IF(W211&lt;49.9,IF(W211&gt;39.9,1,0),0)</f>
        <v>0</v>
      </c>
      <c r="AD211" s="27">
        <f>IF(W211&lt;59.9,IF(W211&gt;49.9,1,0),0)</f>
        <v>0</v>
      </c>
      <c r="AE211" s="27">
        <f>IF(W211&lt;69.9,IF(W211&gt;59.9,1,0),0)</f>
        <v>0</v>
      </c>
      <c r="AF211" s="27">
        <f>IF(W211&lt;79.9,IF(W211&gt;69.9,1,0),0)</f>
        <v>0</v>
      </c>
      <c r="AG211" s="27">
        <f>IF(W211&lt;101,IF(W211&gt;79.9,1,0),0)</f>
        <v>0</v>
      </c>
    </row>
    <row r="212" spans="2:33" ht="13.8" thickBot="1" x14ac:dyDescent="0.3">
      <c r="B212" s="1"/>
      <c r="C212" s="2"/>
      <c r="D212" s="6"/>
      <c r="E212" s="52"/>
      <c r="F212" s="52"/>
      <c r="G212" s="52"/>
      <c r="H212" s="19"/>
      <c r="I212" s="19"/>
      <c r="J212" s="19"/>
      <c r="K212" s="19"/>
      <c r="L212" s="366"/>
      <c r="M212" s="203"/>
      <c r="N212" s="86"/>
      <c r="O212" s="367"/>
      <c r="P212" s="305"/>
      <c r="Q212" s="367"/>
      <c r="R212" s="305"/>
      <c r="S212" s="309"/>
      <c r="T212" s="303"/>
      <c r="U212" s="93"/>
      <c r="V212" s="525"/>
      <c r="W212" s="245"/>
      <c r="X212" s="203"/>
      <c r="Y212" s="3"/>
    </row>
    <row r="213" spans="2:33" ht="13.8" thickBot="1" x14ac:dyDescent="0.3">
      <c r="B213" s="1"/>
      <c r="C213" s="469">
        <f>COUNTIF(B12:B211,2)</f>
        <v>0</v>
      </c>
      <c r="D213" s="272" t="s">
        <v>14</v>
      </c>
      <c r="E213" s="368"/>
      <c r="F213" s="368"/>
      <c r="G213" s="368"/>
      <c r="H213" s="369">
        <f>SUM(H12:H212)</f>
        <v>0</v>
      </c>
      <c r="I213" s="311">
        <f>SUM(I12:I212)</f>
        <v>0</v>
      </c>
      <c r="J213" s="370">
        <f>SUM(J12:J212)</f>
        <v>0</v>
      </c>
      <c r="K213" s="234">
        <f>SUM(K12:K212)</f>
        <v>0</v>
      </c>
      <c r="L213" s="484">
        <f>SUM(M12:M212)</f>
        <v>0</v>
      </c>
      <c r="M213" s="480"/>
      <c r="N213" s="86"/>
      <c r="O213" s="479" t="e">
        <f>SUM(P12:P212)</f>
        <v>#DIV/0!</v>
      </c>
      <c r="P213" s="480"/>
      <c r="Q213" s="479" t="e">
        <f>SUM(R12:R212)</f>
        <v>#DIV/0!</v>
      </c>
      <c r="R213" s="480"/>
      <c r="S213" s="481">
        <f>SUM(U12:U212)</f>
        <v>0</v>
      </c>
      <c r="T213" s="482"/>
      <c r="U213" s="483"/>
      <c r="V213" s="525"/>
      <c r="W213" s="522">
        <f>SUM(W12:W212)</f>
        <v>0</v>
      </c>
      <c r="X213" s="523"/>
      <c r="Y213" s="3"/>
    </row>
    <row r="214" spans="2:33" ht="16.2" thickBot="1" x14ac:dyDescent="0.35">
      <c r="B214" s="1"/>
      <c r="C214" s="470"/>
      <c r="D214" s="273" t="s">
        <v>15</v>
      </c>
      <c r="E214" s="273"/>
      <c r="F214" s="273"/>
      <c r="G214" s="273"/>
      <c r="H214" s="313" t="e">
        <f>H213/COUNT(H12:H212)</f>
        <v>#DIV/0!</v>
      </c>
      <c r="I214" s="314" t="e">
        <f>I213/COUNT(I12:I212)</f>
        <v>#DIV/0!</v>
      </c>
      <c r="J214" s="314" t="e">
        <f>J213/COUNT(J12:J212)</f>
        <v>#DIV/0!</v>
      </c>
      <c r="K214" s="274" t="e">
        <f>K213/COUNT(K12:K212)</f>
        <v>#DIV/0!</v>
      </c>
      <c r="L214" s="471" t="e">
        <f>L213/C213</f>
        <v>#DIV/0!</v>
      </c>
      <c r="M214" s="472"/>
      <c r="N214" s="86"/>
      <c r="O214" s="458" t="e">
        <f>O213/COUNT(O12:O212)</f>
        <v>#DIV/0!</v>
      </c>
      <c r="P214" s="459"/>
      <c r="Q214" s="458" t="e">
        <f>Q213/COUNT(Q12:Q212)</f>
        <v>#DIV/0!</v>
      </c>
      <c r="R214" s="459"/>
      <c r="S214" s="454" t="e">
        <f>S213/C213</f>
        <v>#DIV/0!</v>
      </c>
      <c r="T214" s="454"/>
      <c r="U214" s="455"/>
      <c r="V214" s="525"/>
      <c r="W214" s="107" t="e">
        <f>W213/C213</f>
        <v>#DIV/0!</v>
      </c>
      <c r="X214" s="371" t="e">
        <f>IF(W214&gt;79,7,IF(W214&gt;69,6,IF(W214&gt;59,5,IF(W214&gt;49,4,IF(W214&gt;39,3,IF(W214&gt;29,2,1))))))</f>
        <v>#DIV/0!</v>
      </c>
      <c r="Y214" s="3"/>
    </row>
    <row r="215" spans="2:33" ht="16.2" thickBot="1" x14ac:dyDescent="0.35">
      <c r="B215" s="1"/>
      <c r="C215" s="341"/>
      <c r="D215" s="342"/>
      <c r="E215" s="342"/>
      <c r="F215" s="342"/>
      <c r="G215" s="342"/>
      <c r="H215" s="283" t="s">
        <v>22</v>
      </c>
      <c r="I215" s="283" t="s">
        <v>22</v>
      </c>
      <c r="J215" s="283" t="s">
        <v>22</v>
      </c>
      <c r="K215" s="283" t="s">
        <v>22</v>
      </c>
      <c r="L215" s="462" t="s">
        <v>25</v>
      </c>
      <c r="M215" s="457"/>
      <c r="N215" s="99"/>
      <c r="O215" s="462" t="s">
        <v>26</v>
      </c>
      <c r="P215" s="457"/>
      <c r="Q215" s="462" t="s">
        <v>26</v>
      </c>
      <c r="R215" s="457"/>
      <c r="S215" s="456" t="s">
        <v>24</v>
      </c>
      <c r="T215" s="456"/>
      <c r="U215" s="457"/>
      <c r="V215" s="526"/>
      <c r="W215" s="108" t="s">
        <v>2</v>
      </c>
      <c r="X215" s="107" t="s">
        <v>5</v>
      </c>
      <c r="Y215" s="3"/>
    </row>
    <row r="216" spans="2:33" ht="18" thickBot="1" x14ac:dyDescent="0.3">
      <c r="B216" s="1"/>
      <c r="C216" s="491" t="s">
        <v>74</v>
      </c>
      <c r="D216" s="492"/>
      <c r="E216" s="345"/>
      <c r="F216" s="345"/>
      <c r="G216" s="345"/>
      <c r="H216" s="401">
        <v>1</v>
      </c>
      <c r="I216" s="401">
        <v>2</v>
      </c>
      <c r="J216" s="401">
        <v>3</v>
      </c>
      <c r="K216" s="401">
        <v>4</v>
      </c>
      <c r="L216" s="460">
        <v>5</v>
      </c>
      <c r="M216" s="461"/>
      <c r="N216" s="402">
        <v>6</v>
      </c>
      <c r="O216" s="403"/>
      <c r="P216" s="404"/>
      <c r="Q216" s="405"/>
      <c r="R216" s="407"/>
      <c r="S216" s="413"/>
      <c r="T216" s="414"/>
      <c r="U216" s="414"/>
      <c r="V216" s="414"/>
      <c r="W216" s="401">
        <v>6</v>
      </c>
      <c r="X216" s="141">
        <v>7</v>
      </c>
      <c r="Y216" s="3"/>
    </row>
    <row r="217" spans="2:33" ht="13.5" customHeight="1" thickBot="1" x14ac:dyDescent="0.3">
      <c r="B217" s="1"/>
      <c r="C217" s="493"/>
      <c r="D217" s="494"/>
      <c r="E217" s="347"/>
      <c r="F217" s="347"/>
      <c r="G217" s="347"/>
      <c r="H217" s="141" t="s">
        <v>65</v>
      </c>
      <c r="I217" s="141" t="s">
        <v>66</v>
      </c>
      <c r="J217" s="141" t="s">
        <v>67</v>
      </c>
      <c r="K217" s="141" t="s">
        <v>68</v>
      </c>
      <c r="L217" s="460" t="s">
        <v>69</v>
      </c>
      <c r="M217" s="461"/>
      <c r="N217" s="405" t="s">
        <v>70</v>
      </c>
      <c r="O217" s="406"/>
      <c r="P217" s="407"/>
      <c r="Q217" s="405"/>
      <c r="R217" s="407"/>
      <c r="S217" s="418"/>
      <c r="T217" s="419"/>
      <c r="U217" s="419"/>
      <c r="V217" s="419"/>
      <c r="W217" s="401" t="s">
        <v>70</v>
      </c>
      <c r="X217" s="141" t="s">
        <v>71</v>
      </c>
      <c r="Y217" s="3"/>
    </row>
    <row r="218" spans="2:33" ht="16.5" customHeight="1" thickBot="1" x14ac:dyDescent="0.3">
      <c r="B218" s="1"/>
      <c r="C218" s="495"/>
      <c r="D218" s="496"/>
      <c r="E218" s="349"/>
      <c r="F218" s="349"/>
      <c r="G218" s="349"/>
      <c r="H218" s="320">
        <f>AA8</f>
        <v>0</v>
      </c>
      <c r="I218" s="415">
        <f>AB8</f>
        <v>0</v>
      </c>
      <c r="J218" s="320">
        <f>AC8</f>
        <v>0</v>
      </c>
      <c r="K218" s="415">
        <f>AD8</f>
        <v>0</v>
      </c>
      <c r="L218" s="532">
        <f>AE8</f>
        <v>0</v>
      </c>
      <c r="M218" s="533"/>
      <c r="N218" s="408">
        <f>AF8</f>
        <v>0</v>
      </c>
      <c r="O218" s="409"/>
      <c r="P218" s="410"/>
      <c r="Q218" s="411"/>
      <c r="R218" s="412"/>
      <c r="S218" s="416"/>
      <c r="T218" s="417"/>
      <c r="U218" s="417"/>
      <c r="V218" s="417"/>
      <c r="W218" s="400">
        <f>AF8</f>
        <v>0</v>
      </c>
      <c r="X218" s="117">
        <f>AG8</f>
        <v>0</v>
      </c>
      <c r="Y218" s="3"/>
    </row>
    <row r="219" spans="2:33" ht="9" customHeight="1" thickBot="1" x14ac:dyDescent="0.35">
      <c r="B219" s="7"/>
      <c r="C219" s="8"/>
      <c r="D219" s="9"/>
      <c r="E219" s="9"/>
      <c r="F219" s="9"/>
      <c r="G219" s="9"/>
      <c r="H219" s="20"/>
      <c r="I219" s="20"/>
      <c r="J219" s="20"/>
      <c r="K219" s="20"/>
      <c r="L219" s="21"/>
      <c r="M219" s="20"/>
      <c r="N219" s="20"/>
      <c r="O219" s="20"/>
      <c r="P219" s="20"/>
      <c r="Q219" s="20"/>
      <c r="R219" s="20"/>
      <c r="S219" s="21"/>
      <c r="T219" s="21"/>
      <c r="U219" s="20"/>
      <c r="V219" s="20"/>
      <c r="W219" s="22"/>
      <c r="X219" s="22"/>
      <c r="Y219" s="10"/>
    </row>
    <row r="220" spans="2:33" ht="6" customHeight="1" x14ac:dyDescent="0.3">
      <c r="L220" s="24" t="s">
        <v>1</v>
      </c>
      <c r="W220" s="453"/>
      <c r="X220" s="453"/>
      <c r="Y220" s="453"/>
    </row>
  </sheetData>
  <customSheetViews>
    <customSheetView guid="{63EE507A-9AF3-4474-9015-B549F6E48985}" showPageBreaks="1" fitToPage="1" printArea="1" hiddenRows="1" view="pageBreakPreview" topLeftCell="A6">
      <selection activeCell="G18" sqref="G18:H18"/>
      <pageMargins left="0.75" right="0.75" top="1" bottom="1" header="0.5" footer="0.5"/>
      <pageSetup paperSize="8" scale="97" orientation="portrait" horizontalDpi="4294967292" verticalDpi="4294967295" r:id="rId1"/>
      <headerFooter alignWithMargins="0">
        <oddFooter>&amp;CEGD MARK SHEET GR 12  TERM 1&amp;Rver 2010.1</oddFooter>
      </headerFooter>
    </customSheetView>
  </customSheetViews>
  <mergeCells count="37">
    <mergeCell ref="C216:D218"/>
    <mergeCell ref="C2:X3"/>
    <mergeCell ref="X8:X9"/>
    <mergeCell ref="H6:X7"/>
    <mergeCell ref="W8:W9"/>
    <mergeCell ref="C6:D9"/>
    <mergeCell ref="C10:D10"/>
    <mergeCell ref="W213:X213"/>
    <mergeCell ref="V8:V215"/>
    <mergeCell ref="Q215:R215"/>
    <mergeCell ref="E6:E9"/>
    <mergeCell ref="F6:F9"/>
    <mergeCell ref="G6:G9"/>
    <mergeCell ref="O9:P9"/>
    <mergeCell ref="L218:M218"/>
    <mergeCell ref="L217:M217"/>
    <mergeCell ref="C4:X4"/>
    <mergeCell ref="C5:X5"/>
    <mergeCell ref="C213:C214"/>
    <mergeCell ref="O214:P214"/>
    <mergeCell ref="L214:M214"/>
    <mergeCell ref="H8:L8"/>
    <mergeCell ref="O8:T8"/>
    <mergeCell ref="O213:P213"/>
    <mergeCell ref="S213:U213"/>
    <mergeCell ref="Q213:R213"/>
    <mergeCell ref="L213:M213"/>
    <mergeCell ref="U8:U9"/>
    <mergeCell ref="M8:M9"/>
    <mergeCell ref="Q9:R9"/>
    <mergeCell ref="W220:Y220"/>
    <mergeCell ref="S214:U214"/>
    <mergeCell ref="S215:U215"/>
    <mergeCell ref="Q214:R214"/>
    <mergeCell ref="L216:M216"/>
    <mergeCell ref="O215:P215"/>
    <mergeCell ref="L215:M215"/>
  </mergeCells>
  <phoneticPr fontId="0" type="noConversion"/>
  <dataValidations count="4">
    <dataValidation type="whole" allowBlank="1" showInputMessage="1" showErrorMessage="1" promptTitle="Test Mark 1" prompt="Learners_x000a_Final Mark" sqref="O12:O211" xr:uid="{00000000-0002-0000-0000-000000000000}">
      <formula1>0</formula1>
      <formula2>O$10</formula2>
    </dataValidation>
    <dataValidation type="whole" allowBlank="1" showInputMessage="1" showErrorMessage="1" promptTitle="Test Mark 2" prompt="Learners_x000a_Final Mark" sqref="Q12:Q211" xr:uid="{00000000-0002-0000-0000-000001000000}">
      <formula1>0</formula1>
      <formula2>Q$10</formula2>
    </dataValidation>
    <dataValidation type="list" allowBlank="1" showInputMessage="1" showErrorMessage="1" promptTitle="7 / 3 Scale" prompt="NB / NC = 0_x000a_1 - 10" sqref="H12:H211 J12:K211" xr:uid="{00000000-0002-0000-0000-000002000000}">
      <formula1>$AI$12:$AI$24</formula1>
    </dataValidation>
    <dataValidation type="list" allowBlank="1" showInputMessage="1" showErrorMessage="1" promptTitle="7 / 3 Scale" prompt="NC / NB = 0_x000a_1 - 10" sqref="I12:I211" xr:uid="{00000000-0002-0000-0000-000003000000}">
      <formula1>$AI$12:$AI$24</formula1>
    </dataValidation>
  </dataValidations>
  <pageMargins left="0.75" right="0.75" top="1" bottom="1" header="0.5" footer="0.5"/>
  <pageSetup paperSize="8" scale="23" orientation="portrait" horizontalDpi="4294967292" verticalDpi="4294967295" r:id="rId2"/>
  <headerFooter alignWithMargins="0">
    <oddFooter>&amp;CEGD MARK SHEET GR 12  TERM 1&amp;Rver 2010.1</oddFooter>
  </headerFooter>
  <ignoredErrors>
    <ignoredError sqref="H214:K214 S10 P12:P15 P17:P25 P16 R16 P27:P35 P26 R26 P37:P45 P36 R36 P47:P55 P46 R46 P57:P65 P56 R56 O213:R213 P211 R211 O212 Q212 R12:R15 R27:R35 R37:R45 R47:R55 R57:R65 L214:R214 R17:R25" evalError="1"/>
    <ignoredError sqref="AA211:AG211 AA12:AG65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220"/>
  <sheetViews>
    <sheetView view="pageBreakPreview" zoomScale="130" zoomScaleSheetLayoutView="130" workbookViewId="0"/>
  </sheetViews>
  <sheetFormatPr defaultColWidth="9.109375" defaultRowHeight="15.6" x14ac:dyDescent="0.3"/>
  <cols>
    <col min="1" max="1" width="1.109375" style="4" customWidth="1"/>
    <col min="2" max="2" width="1.33203125" style="4" customWidth="1"/>
    <col min="3" max="3" width="5.109375" style="11" customWidth="1"/>
    <col min="4" max="4" width="33.5546875" style="4" customWidth="1"/>
    <col min="5" max="7" width="10.6640625" style="4" hidden="1" customWidth="1"/>
    <col min="8" max="10" width="7.44140625" style="23" customWidth="1"/>
    <col min="11" max="11" width="4.109375" style="24" customWidth="1"/>
    <col min="12" max="12" width="3.6640625" style="23" customWidth="1"/>
    <col min="13" max="13" width="0.44140625" style="23" customWidth="1"/>
    <col min="14" max="14" width="4.6640625" style="23" customWidth="1"/>
    <col min="15" max="15" width="4.33203125" style="23" customWidth="1"/>
    <col min="16" max="16" width="4.6640625" style="23" customWidth="1"/>
    <col min="17" max="17" width="4.33203125" style="23" customWidth="1"/>
    <col min="18" max="18" width="0.5546875" style="24" customWidth="1"/>
    <col min="19" max="19" width="5.44140625" style="24" customWidth="1"/>
    <col min="20" max="20" width="5.109375" style="23" customWidth="1"/>
    <col min="21" max="21" width="1.5546875" style="23" customWidth="1"/>
    <col min="22" max="22" width="7.33203125" style="25" customWidth="1"/>
    <col min="23" max="23" width="5.33203125" style="25" customWidth="1"/>
    <col min="24" max="24" width="2.109375" style="4" customWidth="1"/>
    <col min="25" max="25" width="1" style="377" customWidth="1"/>
    <col min="26" max="32" width="3.109375" style="378" hidden="1" customWidth="1"/>
    <col min="33" max="33" width="4.5546875" style="379" hidden="1" customWidth="1"/>
    <col min="34" max="34" width="9.109375" style="379" customWidth="1"/>
    <col min="35" max="36" width="9.109375" style="372" customWidth="1"/>
    <col min="37" max="16384" width="9.109375" style="4"/>
  </cols>
  <sheetData>
    <row r="1" spans="2:33" ht="9" customHeight="1" thickBot="1" x14ac:dyDescent="0.35">
      <c r="B1" s="155"/>
      <c r="C1" s="156"/>
      <c r="D1" s="157"/>
      <c r="E1" s="157"/>
      <c r="F1" s="157"/>
      <c r="G1" s="157"/>
      <c r="H1" s="266"/>
      <c r="I1" s="266"/>
      <c r="J1" s="266"/>
      <c r="K1" s="275"/>
      <c r="L1" s="266"/>
      <c r="M1" s="266"/>
      <c r="N1" s="266"/>
      <c r="O1" s="266"/>
      <c r="P1" s="266"/>
      <c r="Q1" s="266"/>
      <c r="R1" s="275"/>
      <c r="S1" s="275"/>
      <c r="T1" s="266"/>
      <c r="U1" s="266"/>
      <c r="V1" s="276"/>
      <c r="W1" s="276"/>
      <c r="X1" s="162"/>
    </row>
    <row r="2" spans="2:33" ht="16.5" customHeight="1" x14ac:dyDescent="0.45">
      <c r="B2" s="1"/>
      <c r="C2" s="497" t="str">
        <f>'T1 2024'!C2:X3</f>
        <v>SCHOOL's NAME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9"/>
      <c r="X2" s="163"/>
    </row>
    <row r="3" spans="2:33" ht="16.5" customHeight="1" thickBot="1" x14ac:dyDescent="0.5">
      <c r="B3" s="1"/>
      <c r="C3" s="500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2"/>
      <c r="X3" s="163"/>
    </row>
    <row r="4" spans="2:33" ht="18.600000000000001" x14ac:dyDescent="0.45">
      <c r="B4" s="1"/>
      <c r="C4" s="463" t="str">
        <f>'T1 2024'!C4:X4</f>
        <v>ENGINEERING GRAPHICS AND DESIGN 2024 V.1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5"/>
      <c r="X4" s="163"/>
    </row>
    <row r="5" spans="2:33" ht="24" customHeight="1" thickBot="1" x14ac:dyDescent="0.5">
      <c r="B5" s="1"/>
      <c r="C5" s="466" t="str">
        <f>'T1 2024'!C5:X5</f>
        <v>RECORDING SHEET          GRADE 11         CLASS__11__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8"/>
      <c r="X5" s="3"/>
    </row>
    <row r="6" spans="2:33" ht="12.75" customHeight="1" x14ac:dyDescent="0.25">
      <c r="B6" s="1"/>
      <c r="C6" s="559" t="s">
        <v>131</v>
      </c>
      <c r="D6" s="560"/>
      <c r="E6" s="574">
        <f>'T1 2024'!E6:E9</f>
        <v>0</v>
      </c>
      <c r="F6" s="574">
        <f>'T1 2024'!F6:F9</f>
        <v>0</v>
      </c>
      <c r="G6" s="574">
        <f>'T1 2024'!G6:G9</f>
        <v>0</v>
      </c>
      <c r="H6" s="565" t="s">
        <v>16</v>
      </c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7"/>
      <c r="X6" s="164"/>
    </row>
    <row r="7" spans="2:33" ht="14.25" customHeight="1" thickBot="1" x14ac:dyDescent="0.3">
      <c r="B7" s="1"/>
      <c r="C7" s="561"/>
      <c r="D7" s="562"/>
      <c r="E7" s="575"/>
      <c r="F7" s="575"/>
      <c r="G7" s="575"/>
      <c r="H7" s="568"/>
      <c r="I7" s="569"/>
      <c r="J7" s="569"/>
      <c r="K7" s="569"/>
      <c r="L7" s="570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71"/>
      <c r="X7" s="164"/>
      <c r="Y7" s="377" t="s">
        <v>1</v>
      </c>
    </row>
    <row r="8" spans="2:33" ht="13.5" customHeight="1" thickBot="1" x14ac:dyDescent="0.3">
      <c r="B8" s="1"/>
      <c r="C8" s="561"/>
      <c r="D8" s="562"/>
      <c r="E8" s="575"/>
      <c r="F8" s="575"/>
      <c r="G8" s="575"/>
      <c r="H8" s="473" t="s">
        <v>41</v>
      </c>
      <c r="I8" s="474"/>
      <c r="J8" s="474"/>
      <c r="K8" s="475"/>
      <c r="L8" s="487" t="s">
        <v>40</v>
      </c>
      <c r="M8" s="323"/>
      <c r="N8" s="572" t="s">
        <v>116</v>
      </c>
      <c r="O8" s="477"/>
      <c r="P8" s="477"/>
      <c r="Q8" s="477"/>
      <c r="R8" s="477"/>
      <c r="S8" s="478"/>
      <c r="T8" s="485" t="s">
        <v>43</v>
      </c>
      <c r="U8" s="324"/>
      <c r="V8" s="512" t="s">
        <v>12</v>
      </c>
      <c r="W8" s="503" t="s">
        <v>13</v>
      </c>
      <c r="X8" s="3"/>
      <c r="Z8" s="378">
        <f>SUM(Z12:Z211)</f>
        <v>0</v>
      </c>
      <c r="AA8" s="378">
        <f t="shared" ref="AA8:AF8" si="0">SUM(AA12:AA211)</f>
        <v>0</v>
      </c>
      <c r="AB8" s="378">
        <f t="shared" si="0"/>
        <v>0</v>
      </c>
      <c r="AC8" s="378">
        <f t="shared" si="0"/>
        <v>0</v>
      </c>
      <c r="AD8" s="378">
        <f t="shared" si="0"/>
        <v>0</v>
      </c>
      <c r="AE8" s="378">
        <f t="shared" si="0"/>
        <v>0</v>
      </c>
      <c r="AF8" s="378">
        <f t="shared" si="0"/>
        <v>0</v>
      </c>
    </row>
    <row r="9" spans="2:33" ht="149.4" customHeight="1" thickBot="1" x14ac:dyDescent="0.3">
      <c r="B9" s="1"/>
      <c r="C9" s="563"/>
      <c r="D9" s="564"/>
      <c r="E9" s="576"/>
      <c r="F9" s="576"/>
      <c r="G9" s="576"/>
      <c r="H9" s="353" t="s">
        <v>134</v>
      </c>
      <c r="I9" s="278" t="s">
        <v>135</v>
      </c>
      <c r="J9" s="278" t="s">
        <v>136</v>
      </c>
      <c r="K9" s="279" t="s">
        <v>42</v>
      </c>
      <c r="L9" s="488"/>
      <c r="M9" s="325"/>
      <c r="N9" s="573" t="s">
        <v>118</v>
      </c>
      <c r="O9" s="531"/>
      <c r="P9" s="573" t="s">
        <v>119</v>
      </c>
      <c r="Q9" s="490"/>
      <c r="R9" s="280" t="s">
        <v>1</v>
      </c>
      <c r="S9" s="420" t="s">
        <v>117</v>
      </c>
      <c r="T9" s="486"/>
      <c r="U9" s="326"/>
      <c r="V9" s="513"/>
      <c r="W9" s="504"/>
      <c r="X9" s="3"/>
      <c r="Z9" s="380" t="s">
        <v>72</v>
      </c>
      <c r="AA9" s="381" t="s">
        <v>73</v>
      </c>
      <c r="AB9" s="381" t="s">
        <v>67</v>
      </c>
      <c r="AC9" s="381" t="s">
        <v>68</v>
      </c>
      <c r="AD9" s="381" t="s">
        <v>69</v>
      </c>
      <c r="AE9" s="381" t="s">
        <v>70</v>
      </c>
      <c r="AF9" s="381" t="s">
        <v>71</v>
      </c>
    </row>
    <row r="10" spans="2:33" ht="17.25" customHeight="1" thickBot="1" x14ac:dyDescent="0.35">
      <c r="B10" s="1"/>
      <c r="C10" s="520" t="s">
        <v>10</v>
      </c>
      <c r="D10" s="521"/>
      <c r="E10" s="104"/>
      <c r="F10" s="104"/>
      <c r="G10" s="104"/>
      <c r="H10" s="283">
        <v>10</v>
      </c>
      <c r="I10" s="283">
        <v>10</v>
      </c>
      <c r="J10" s="283">
        <v>10</v>
      </c>
      <c r="K10" s="88">
        <f>SUM(H10:J10)*3.34</f>
        <v>100.19999999999999</v>
      </c>
      <c r="L10" s="88">
        <v>40</v>
      </c>
      <c r="M10" s="325"/>
      <c r="N10" s="284">
        <v>50</v>
      </c>
      <c r="O10" s="285">
        <v>15</v>
      </c>
      <c r="P10" s="284">
        <v>50</v>
      </c>
      <c r="Q10" s="286">
        <v>15</v>
      </c>
      <c r="R10" s="287">
        <f>R11*O10</f>
        <v>30</v>
      </c>
      <c r="S10" s="287">
        <v>100</v>
      </c>
      <c r="T10" s="88">
        <v>60</v>
      </c>
      <c r="U10" s="326"/>
      <c r="V10" s="288" t="s">
        <v>2</v>
      </c>
      <c r="W10" s="289" t="s">
        <v>3</v>
      </c>
      <c r="X10" s="3"/>
    </row>
    <row r="11" spans="2:33" ht="12.75" hidden="1" customHeight="1" thickBot="1" x14ac:dyDescent="0.35">
      <c r="B11" s="1"/>
      <c r="C11" s="290" t="s">
        <v>0</v>
      </c>
      <c r="D11" s="291" t="s">
        <v>4</v>
      </c>
      <c r="E11" s="291"/>
      <c r="F11" s="291"/>
      <c r="G11" s="291"/>
      <c r="H11" s="292"/>
      <c r="I11" s="293"/>
      <c r="J11" s="293">
        <f>(100/J10)*0.1</f>
        <v>1</v>
      </c>
      <c r="K11" s="327" t="e">
        <f>(#REF!+#REF!+#REF!+#REF!)*2.5</f>
        <v>#REF!</v>
      </c>
      <c r="L11" s="298" t="e">
        <f>K11*0.4</f>
        <v>#REF!</v>
      </c>
      <c r="M11" s="325"/>
      <c r="N11" s="292">
        <f>(100/N10)*0.15</f>
        <v>0.3</v>
      </c>
      <c r="O11" s="296">
        <f>N11*N10</f>
        <v>15</v>
      </c>
      <c r="P11" s="292">
        <f>(100/P10)*0.15</f>
        <v>0.3</v>
      </c>
      <c r="Q11" s="297">
        <f>P11*P10</f>
        <v>15</v>
      </c>
      <c r="R11" s="287">
        <f>COUNT(N10,P10)</f>
        <v>2</v>
      </c>
      <c r="S11" s="298">
        <f>IF(R11=1,O11*6.67,IF(R11=2,(Q11+O11)*3.34))</f>
        <v>100.19999999999999</v>
      </c>
      <c r="T11" s="298" t="s">
        <v>1</v>
      </c>
      <c r="U11" s="326"/>
      <c r="V11" s="288"/>
      <c r="W11" s="289"/>
      <c r="X11" s="3"/>
    </row>
    <row r="12" spans="2:33" ht="13.2" x14ac:dyDescent="0.25">
      <c r="B12" s="1"/>
      <c r="C12" s="29">
        <f>'T1 2024'!C12</f>
        <v>1</v>
      </c>
      <c r="D12" s="30">
        <f>'T1 2024'!D12</f>
        <v>0</v>
      </c>
      <c r="E12" s="53">
        <f>'T1 2024'!E12</f>
        <v>0</v>
      </c>
      <c r="F12" s="53">
        <f>'T1 2024'!F12</f>
        <v>0</v>
      </c>
      <c r="G12" s="53">
        <f>'T1 2024'!G12</f>
        <v>0</v>
      </c>
      <c r="H12" s="328"/>
      <c r="I12" s="329"/>
      <c r="J12" s="329"/>
      <c r="K12" s="300">
        <f t="shared" ref="K12:K43" si="1">SUM(H12:J12)*3.334</f>
        <v>0</v>
      </c>
      <c r="L12" s="202">
        <f>K12*0.4</f>
        <v>0</v>
      </c>
      <c r="M12" s="325"/>
      <c r="N12" s="16"/>
      <c r="O12" s="301">
        <f>N12*N$11</f>
        <v>0</v>
      </c>
      <c r="P12" s="16"/>
      <c r="Q12" s="301">
        <f>P12*P$11</f>
        <v>0</v>
      </c>
      <c r="R12" s="302" t="b">
        <f>IF(R10=50,O12,IF(R10&gt;50,O12+Q12))</f>
        <v>0</v>
      </c>
      <c r="S12" s="303">
        <f>IF(R11=1,O12*6.67,IF(R11=2,(Q12+O12)*3.34))</f>
        <v>0</v>
      </c>
      <c r="T12" s="330">
        <f>S12*0.6</f>
        <v>0</v>
      </c>
      <c r="U12" s="326"/>
      <c r="V12" s="241">
        <f t="shared" ref="V12:V20" si="2">T12+L12</f>
        <v>0</v>
      </c>
      <c r="W12" s="202">
        <f t="shared" ref="W12:W43" si="3">IF(V12&gt;79,7,IF(V12&gt;69,6,IF(V12&gt;59,5,IF(V12&gt;49,4,IF(V12&gt;39,3,IF(V12&gt;29,2,1))))))</f>
        <v>1</v>
      </c>
      <c r="X12" s="3"/>
      <c r="Z12" s="382">
        <f t="shared" ref="Z12:Z43" si="4">IF(V12&lt;29.9,IF(V12&gt;0.1,1,0),0)</f>
        <v>0</v>
      </c>
      <c r="AA12" s="382">
        <f t="shared" ref="AA12:AA43" si="5">IF(V12&lt;39.9,IF(V12&gt;29.9,1,0),0)</f>
        <v>0</v>
      </c>
      <c r="AB12" s="382">
        <f t="shared" ref="AB12:AB43" si="6">IF(V12&lt;49.9,IF(V12&gt;39.9,1,0),0)</f>
        <v>0</v>
      </c>
      <c r="AC12" s="382">
        <f t="shared" ref="AC12:AC43" si="7">IF(V12&lt;59.9,IF(V12&gt;49.9,1,0),0)</f>
        <v>0</v>
      </c>
      <c r="AD12" s="382">
        <f t="shared" ref="AD12:AD43" si="8">IF(V12&lt;69.9,IF(V12&gt;59.9,1,0),0)</f>
        <v>0</v>
      </c>
      <c r="AE12" s="382">
        <f t="shared" ref="AE12:AE43" si="9">IF(V12&lt;79.9,IF(V12&gt;69.9,1,0),0)</f>
        <v>0</v>
      </c>
      <c r="AF12" s="382">
        <f t="shared" ref="AF12:AF43" si="10">IF(V12&lt;101,IF(V12&gt;79.9,1,0),0)</f>
        <v>0</v>
      </c>
      <c r="AG12" s="379" t="s">
        <v>91</v>
      </c>
    </row>
    <row r="13" spans="2:33" ht="13.2" x14ac:dyDescent="0.25">
      <c r="B13" s="1"/>
      <c r="C13" s="29">
        <f>'T1 2024'!C13</f>
        <v>2</v>
      </c>
      <c r="D13" s="30">
        <f>'T1 2024'!D13</f>
        <v>0</v>
      </c>
      <c r="E13" s="54">
        <f>'T1 2024'!E13</f>
        <v>0</v>
      </c>
      <c r="F13" s="54">
        <f>'T1 2024'!F13</f>
        <v>0</v>
      </c>
      <c r="G13" s="54">
        <f>'T1 2024'!G13</f>
        <v>0</v>
      </c>
      <c r="H13" s="328"/>
      <c r="I13" s="329"/>
      <c r="J13" s="329"/>
      <c r="K13" s="300">
        <f t="shared" si="1"/>
        <v>0</v>
      </c>
      <c r="L13" s="203">
        <f>K13*0.4</f>
        <v>0</v>
      </c>
      <c r="M13" s="325"/>
      <c r="N13" s="16"/>
      <c r="O13" s="301">
        <f t="shared" ref="O13:O76" si="11">N13*N$11</f>
        <v>0</v>
      </c>
      <c r="P13" s="16"/>
      <c r="Q13" s="305">
        <f>P13*P$11</f>
        <v>0</v>
      </c>
      <c r="R13" s="331" t="b">
        <f>IF(R10=50,O13,IF(R10&gt;50,O13+Q13))</f>
        <v>0</v>
      </c>
      <c r="S13" s="246">
        <f>IF(R11=1,O13*6.67,IF(R11=2,(Q13+O13)*3.34))</f>
        <v>0</v>
      </c>
      <c r="T13" s="93">
        <f>S13*0.6</f>
        <v>0</v>
      </c>
      <c r="U13" s="326"/>
      <c r="V13" s="245">
        <f t="shared" si="2"/>
        <v>0</v>
      </c>
      <c r="W13" s="203">
        <f t="shared" si="3"/>
        <v>1</v>
      </c>
      <c r="X13" s="3"/>
      <c r="Z13" s="382">
        <f t="shared" si="4"/>
        <v>0</v>
      </c>
      <c r="AA13" s="382">
        <f t="shared" si="5"/>
        <v>0</v>
      </c>
      <c r="AB13" s="382">
        <f t="shared" si="6"/>
        <v>0</v>
      </c>
      <c r="AC13" s="382">
        <f t="shared" si="7"/>
        <v>0</v>
      </c>
      <c r="AD13" s="382">
        <f t="shared" si="8"/>
        <v>0</v>
      </c>
      <c r="AE13" s="382">
        <f t="shared" si="9"/>
        <v>0</v>
      </c>
      <c r="AF13" s="382">
        <f t="shared" si="10"/>
        <v>0</v>
      </c>
      <c r="AG13" s="379" t="s">
        <v>92</v>
      </c>
    </row>
    <row r="14" spans="2:33" ht="13.2" x14ac:dyDescent="0.25">
      <c r="B14" s="1"/>
      <c r="C14" s="29">
        <f>'T1 2024'!C14</f>
        <v>3</v>
      </c>
      <c r="D14" s="30">
        <f>'T1 2024'!D14</f>
        <v>0</v>
      </c>
      <c r="E14" s="54">
        <f>'T1 2024'!E14</f>
        <v>0</v>
      </c>
      <c r="F14" s="54">
        <f>'T1 2024'!F14</f>
        <v>0</v>
      </c>
      <c r="G14" s="54">
        <f>'T1 2024'!G14</f>
        <v>0</v>
      </c>
      <c r="H14" s="328"/>
      <c r="I14" s="329"/>
      <c r="J14" s="329"/>
      <c r="K14" s="300">
        <f t="shared" si="1"/>
        <v>0</v>
      </c>
      <c r="L14" s="203">
        <f t="shared" ref="L14:L77" si="12">K14*0.4</f>
        <v>0</v>
      </c>
      <c r="M14" s="325"/>
      <c r="N14" s="16"/>
      <c r="O14" s="301">
        <f t="shared" si="11"/>
        <v>0</v>
      </c>
      <c r="P14" s="16"/>
      <c r="Q14" s="305">
        <f t="shared" ref="Q14:Q77" si="13">P14*P$11</f>
        <v>0</v>
      </c>
      <c r="R14" s="331" t="b">
        <f>IF(R10=50,O14,IF(R10&gt;50,O14+Q14))</f>
        <v>0</v>
      </c>
      <c r="S14" s="246">
        <f>IF(R11=1,O14*6.67,IF(R11=2,(Q14+O14)*3.34))</f>
        <v>0</v>
      </c>
      <c r="T14" s="93">
        <f t="shared" ref="T14:T77" si="14">S14*0.6</f>
        <v>0</v>
      </c>
      <c r="U14" s="326"/>
      <c r="V14" s="245">
        <f t="shared" si="2"/>
        <v>0</v>
      </c>
      <c r="W14" s="203">
        <f t="shared" si="3"/>
        <v>1</v>
      </c>
      <c r="X14" s="3"/>
      <c r="Z14" s="382">
        <f t="shared" si="4"/>
        <v>0</v>
      </c>
      <c r="AA14" s="382">
        <f t="shared" si="5"/>
        <v>0</v>
      </c>
      <c r="AB14" s="382">
        <f t="shared" si="6"/>
        <v>0</v>
      </c>
      <c r="AC14" s="382">
        <f t="shared" si="7"/>
        <v>0</v>
      </c>
      <c r="AD14" s="382">
        <f t="shared" si="8"/>
        <v>0</v>
      </c>
      <c r="AE14" s="382">
        <f t="shared" si="9"/>
        <v>0</v>
      </c>
      <c r="AF14" s="382">
        <f t="shared" si="10"/>
        <v>0</v>
      </c>
      <c r="AG14" s="379">
        <v>0</v>
      </c>
    </row>
    <row r="15" spans="2:33" ht="13.2" x14ac:dyDescent="0.25">
      <c r="B15" s="1"/>
      <c r="C15" s="29">
        <f>'T1 2024'!C15</f>
        <v>4</v>
      </c>
      <c r="D15" s="30">
        <f>'T1 2024'!D15</f>
        <v>0</v>
      </c>
      <c r="E15" s="54">
        <f>'T1 2024'!E15</f>
        <v>0</v>
      </c>
      <c r="F15" s="54">
        <f>'T1 2024'!F15</f>
        <v>0</v>
      </c>
      <c r="G15" s="54">
        <f>'T1 2024'!G15</f>
        <v>0</v>
      </c>
      <c r="H15" s="328"/>
      <c r="I15" s="329"/>
      <c r="J15" s="329"/>
      <c r="K15" s="300">
        <f t="shared" si="1"/>
        <v>0</v>
      </c>
      <c r="L15" s="203">
        <f t="shared" si="12"/>
        <v>0</v>
      </c>
      <c r="M15" s="325"/>
      <c r="N15" s="16"/>
      <c r="O15" s="301">
        <f t="shared" si="11"/>
        <v>0</v>
      </c>
      <c r="P15" s="16"/>
      <c r="Q15" s="305">
        <f t="shared" si="13"/>
        <v>0</v>
      </c>
      <c r="R15" s="331" t="b">
        <f>IF(R10=50,O15,IF(R10&gt;50,O15+Q15))</f>
        <v>0</v>
      </c>
      <c r="S15" s="246">
        <f>IF(R11=1,O15*6.67,IF(R11=2,(Q15+O15)*3.34))</f>
        <v>0</v>
      </c>
      <c r="T15" s="93">
        <f t="shared" si="14"/>
        <v>0</v>
      </c>
      <c r="U15" s="326"/>
      <c r="V15" s="245">
        <f t="shared" si="2"/>
        <v>0</v>
      </c>
      <c r="W15" s="203">
        <f t="shared" si="3"/>
        <v>1</v>
      </c>
      <c r="X15" s="3"/>
      <c r="Z15" s="382">
        <f t="shared" si="4"/>
        <v>0</v>
      </c>
      <c r="AA15" s="382">
        <f t="shared" si="5"/>
        <v>0</v>
      </c>
      <c r="AB15" s="382">
        <f t="shared" si="6"/>
        <v>0</v>
      </c>
      <c r="AC15" s="382">
        <f t="shared" si="7"/>
        <v>0</v>
      </c>
      <c r="AD15" s="382">
        <f t="shared" si="8"/>
        <v>0</v>
      </c>
      <c r="AE15" s="382">
        <f t="shared" si="9"/>
        <v>0</v>
      </c>
      <c r="AF15" s="382">
        <f t="shared" si="10"/>
        <v>0</v>
      </c>
      <c r="AG15" s="379">
        <v>1</v>
      </c>
    </row>
    <row r="16" spans="2:33" ht="13.2" x14ac:dyDescent="0.25">
      <c r="B16" s="1"/>
      <c r="C16" s="29">
        <f>'T1 2024'!C16</f>
        <v>5</v>
      </c>
      <c r="D16" s="30">
        <f>'T1 2024'!D16</f>
        <v>0</v>
      </c>
      <c r="E16" s="54">
        <f>'T1 2024'!E16</f>
        <v>0</v>
      </c>
      <c r="F16" s="54">
        <f>'T1 2024'!F16</f>
        <v>0</v>
      </c>
      <c r="G16" s="54">
        <f>'T1 2024'!G16</f>
        <v>0</v>
      </c>
      <c r="H16" s="328"/>
      <c r="I16" s="329"/>
      <c r="J16" s="329"/>
      <c r="K16" s="300">
        <f t="shared" si="1"/>
        <v>0</v>
      </c>
      <c r="L16" s="203">
        <f t="shared" si="12"/>
        <v>0</v>
      </c>
      <c r="M16" s="325"/>
      <c r="N16" s="16"/>
      <c r="O16" s="301">
        <f t="shared" si="11"/>
        <v>0</v>
      </c>
      <c r="P16" s="16"/>
      <c r="Q16" s="305">
        <f t="shared" si="13"/>
        <v>0</v>
      </c>
      <c r="R16" s="331" t="b">
        <f>IF(R10=50,O16,IF(R10&gt;50,O16+Q16))</f>
        <v>0</v>
      </c>
      <c r="S16" s="246">
        <f>IF(R11=1,O16*6.67,IF(R11=2,(Q16+O16)*3.34))</f>
        <v>0</v>
      </c>
      <c r="T16" s="93">
        <f t="shared" si="14"/>
        <v>0</v>
      </c>
      <c r="U16" s="326"/>
      <c r="V16" s="245">
        <f t="shared" si="2"/>
        <v>0</v>
      </c>
      <c r="W16" s="203">
        <f t="shared" si="3"/>
        <v>1</v>
      </c>
      <c r="X16" s="3"/>
      <c r="Z16" s="382">
        <f t="shared" si="4"/>
        <v>0</v>
      </c>
      <c r="AA16" s="382">
        <f t="shared" si="5"/>
        <v>0</v>
      </c>
      <c r="AB16" s="382">
        <f t="shared" si="6"/>
        <v>0</v>
      </c>
      <c r="AC16" s="382">
        <f t="shared" si="7"/>
        <v>0</v>
      </c>
      <c r="AD16" s="382">
        <f t="shared" si="8"/>
        <v>0</v>
      </c>
      <c r="AE16" s="382">
        <f t="shared" si="9"/>
        <v>0</v>
      </c>
      <c r="AF16" s="382">
        <f t="shared" si="10"/>
        <v>0</v>
      </c>
      <c r="AG16" s="379">
        <v>2</v>
      </c>
    </row>
    <row r="17" spans="2:33" ht="13.2" x14ac:dyDescent="0.25">
      <c r="B17" s="1"/>
      <c r="C17" s="29">
        <f>'T1 2024'!C17</f>
        <v>6</v>
      </c>
      <c r="D17" s="30">
        <f>'T1 2024'!D17</f>
        <v>0</v>
      </c>
      <c r="E17" s="54">
        <f>'T1 2024'!E17</f>
        <v>0</v>
      </c>
      <c r="F17" s="54">
        <f>'T1 2024'!F17</f>
        <v>0</v>
      </c>
      <c r="G17" s="54">
        <f>'T1 2024'!G17</f>
        <v>0</v>
      </c>
      <c r="H17" s="328"/>
      <c r="I17" s="329"/>
      <c r="J17" s="329"/>
      <c r="K17" s="300">
        <f t="shared" si="1"/>
        <v>0</v>
      </c>
      <c r="L17" s="203">
        <f t="shared" si="12"/>
        <v>0</v>
      </c>
      <c r="M17" s="325"/>
      <c r="N17" s="16"/>
      <c r="O17" s="301">
        <f t="shared" si="11"/>
        <v>0</v>
      </c>
      <c r="P17" s="16"/>
      <c r="Q17" s="305">
        <f t="shared" si="13"/>
        <v>0</v>
      </c>
      <c r="R17" s="331" t="b">
        <f>IF(R10=50,O17,IF(R10&gt;50,O17+Q17))</f>
        <v>0</v>
      </c>
      <c r="S17" s="246">
        <f>IF(R11=1,O17*6.67,IF(R11=2,(Q17+O17)*3.34))</f>
        <v>0</v>
      </c>
      <c r="T17" s="93">
        <f t="shared" si="14"/>
        <v>0</v>
      </c>
      <c r="U17" s="326"/>
      <c r="V17" s="245">
        <f t="shared" si="2"/>
        <v>0</v>
      </c>
      <c r="W17" s="203">
        <f t="shared" si="3"/>
        <v>1</v>
      </c>
      <c r="X17" s="3"/>
      <c r="Z17" s="382">
        <f t="shared" si="4"/>
        <v>0</v>
      </c>
      <c r="AA17" s="382">
        <f t="shared" si="5"/>
        <v>0</v>
      </c>
      <c r="AB17" s="382">
        <f t="shared" si="6"/>
        <v>0</v>
      </c>
      <c r="AC17" s="382">
        <f t="shared" si="7"/>
        <v>0</v>
      </c>
      <c r="AD17" s="382">
        <f t="shared" si="8"/>
        <v>0</v>
      </c>
      <c r="AE17" s="382">
        <f t="shared" si="9"/>
        <v>0</v>
      </c>
      <c r="AF17" s="382">
        <f t="shared" si="10"/>
        <v>0</v>
      </c>
      <c r="AG17" s="379">
        <v>3</v>
      </c>
    </row>
    <row r="18" spans="2:33" ht="13.2" x14ac:dyDescent="0.25">
      <c r="B18" s="1"/>
      <c r="C18" s="29">
        <f>'T1 2024'!C18</f>
        <v>7</v>
      </c>
      <c r="D18" s="30">
        <f>'T1 2024'!D18</f>
        <v>0</v>
      </c>
      <c r="E18" s="54">
        <f>'T1 2024'!E18</f>
        <v>0</v>
      </c>
      <c r="F18" s="54">
        <f>'T1 2024'!F18</f>
        <v>0</v>
      </c>
      <c r="G18" s="54">
        <f>'T1 2024'!G18</f>
        <v>0</v>
      </c>
      <c r="H18" s="328"/>
      <c r="I18" s="329"/>
      <c r="J18" s="329"/>
      <c r="K18" s="300">
        <f t="shared" si="1"/>
        <v>0</v>
      </c>
      <c r="L18" s="203">
        <f t="shared" si="12"/>
        <v>0</v>
      </c>
      <c r="M18" s="325"/>
      <c r="N18" s="16"/>
      <c r="O18" s="301">
        <f t="shared" si="11"/>
        <v>0</v>
      </c>
      <c r="P18" s="16"/>
      <c r="Q18" s="305">
        <f t="shared" si="13"/>
        <v>0</v>
      </c>
      <c r="R18" s="331" t="b">
        <f>IF(R10=50,O18,IF(R10&gt;50,O18+Q18))</f>
        <v>0</v>
      </c>
      <c r="S18" s="246">
        <f>IF(R11=1,O18*6.67,IF(R11=2,(Q18+O18)*3.34))</f>
        <v>0</v>
      </c>
      <c r="T18" s="93">
        <f t="shared" si="14"/>
        <v>0</v>
      </c>
      <c r="U18" s="326"/>
      <c r="V18" s="245">
        <f t="shared" si="2"/>
        <v>0</v>
      </c>
      <c r="W18" s="203">
        <f t="shared" si="3"/>
        <v>1</v>
      </c>
      <c r="X18" s="3"/>
      <c r="Z18" s="382">
        <f t="shared" si="4"/>
        <v>0</v>
      </c>
      <c r="AA18" s="382">
        <f t="shared" si="5"/>
        <v>0</v>
      </c>
      <c r="AB18" s="382">
        <f t="shared" si="6"/>
        <v>0</v>
      </c>
      <c r="AC18" s="382">
        <f t="shared" si="7"/>
        <v>0</v>
      </c>
      <c r="AD18" s="382">
        <f t="shared" si="8"/>
        <v>0</v>
      </c>
      <c r="AE18" s="382">
        <f t="shared" si="9"/>
        <v>0</v>
      </c>
      <c r="AF18" s="382">
        <f t="shared" si="10"/>
        <v>0</v>
      </c>
      <c r="AG18" s="379">
        <v>4</v>
      </c>
    </row>
    <row r="19" spans="2:33" ht="13.2" x14ac:dyDescent="0.25">
      <c r="B19" s="1"/>
      <c r="C19" s="29">
        <f>'T1 2024'!C19</f>
        <v>8</v>
      </c>
      <c r="D19" s="30">
        <f>'T1 2024'!D19</f>
        <v>0</v>
      </c>
      <c r="E19" s="54">
        <f>'T1 2024'!E19</f>
        <v>0</v>
      </c>
      <c r="F19" s="54">
        <f>'T1 2024'!F19</f>
        <v>0</v>
      </c>
      <c r="G19" s="54">
        <f>'T1 2024'!G19</f>
        <v>0</v>
      </c>
      <c r="H19" s="328"/>
      <c r="I19" s="329"/>
      <c r="J19" s="329"/>
      <c r="K19" s="300">
        <f t="shared" si="1"/>
        <v>0</v>
      </c>
      <c r="L19" s="203">
        <f t="shared" si="12"/>
        <v>0</v>
      </c>
      <c r="M19" s="325"/>
      <c r="N19" s="16"/>
      <c r="O19" s="301">
        <f t="shared" si="11"/>
        <v>0</v>
      </c>
      <c r="P19" s="16"/>
      <c r="Q19" s="305">
        <f t="shared" si="13"/>
        <v>0</v>
      </c>
      <c r="R19" s="331" t="b">
        <f>IF(R10=50,O19,IF(R10&gt;50,O19+Q19))</f>
        <v>0</v>
      </c>
      <c r="S19" s="246">
        <f>IF(R11=1,O19*6.67,IF(R11=2,(Q19+O19)*3.34))</f>
        <v>0</v>
      </c>
      <c r="T19" s="93">
        <f t="shared" si="14"/>
        <v>0</v>
      </c>
      <c r="U19" s="326"/>
      <c r="V19" s="245">
        <f t="shared" si="2"/>
        <v>0</v>
      </c>
      <c r="W19" s="203">
        <f t="shared" si="3"/>
        <v>1</v>
      </c>
      <c r="X19" s="3"/>
      <c r="Z19" s="382">
        <f t="shared" si="4"/>
        <v>0</v>
      </c>
      <c r="AA19" s="382">
        <f t="shared" si="5"/>
        <v>0</v>
      </c>
      <c r="AB19" s="382">
        <f t="shared" si="6"/>
        <v>0</v>
      </c>
      <c r="AC19" s="382">
        <f t="shared" si="7"/>
        <v>0</v>
      </c>
      <c r="AD19" s="382">
        <f t="shared" si="8"/>
        <v>0</v>
      </c>
      <c r="AE19" s="382">
        <f t="shared" si="9"/>
        <v>0</v>
      </c>
      <c r="AF19" s="382">
        <f t="shared" si="10"/>
        <v>0</v>
      </c>
      <c r="AG19" s="379">
        <v>5</v>
      </c>
    </row>
    <row r="20" spans="2:33" ht="13.2" x14ac:dyDescent="0.25">
      <c r="B20" s="1"/>
      <c r="C20" s="29">
        <f>'T1 2024'!C20</f>
        <v>9</v>
      </c>
      <c r="D20" s="30">
        <f>'T1 2024'!D20</f>
        <v>0</v>
      </c>
      <c r="E20" s="54">
        <f>'T1 2024'!E20</f>
        <v>0</v>
      </c>
      <c r="F20" s="54">
        <f>'T1 2024'!F20</f>
        <v>0</v>
      </c>
      <c r="G20" s="54">
        <f>'T1 2024'!G20</f>
        <v>0</v>
      </c>
      <c r="H20" s="328"/>
      <c r="I20" s="329"/>
      <c r="J20" s="329"/>
      <c r="K20" s="300">
        <f t="shared" si="1"/>
        <v>0</v>
      </c>
      <c r="L20" s="203">
        <f t="shared" si="12"/>
        <v>0</v>
      </c>
      <c r="M20" s="325"/>
      <c r="N20" s="16"/>
      <c r="O20" s="301">
        <f t="shared" si="11"/>
        <v>0</v>
      </c>
      <c r="P20" s="16"/>
      <c r="Q20" s="305">
        <f t="shared" si="13"/>
        <v>0</v>
      </c>
      <c r="R20" s="331" t="b">
        <f>IF(R10=50,O20,IF(R10&gt;50,O20+Q20))</f>
        <v>0</v>
      </c>
      <c r="S20" s="246">
        <f>IF(R11=1,O20*6.67,IF(R11=2,(Q20+O20)*3.34))</f>
        <v>0</v>
      </c>
      <c r="T20" s="93">
        <f t="shared" si="14"/>
        <v>0</v>
      </c>
      <c r="U20" s="326"/>
      <c r="V20" s="245">
        <f t="shared" si="2"/>
        <v>0</v>
      </c>
      <c r="W20" s="203">
        <f t="shared" si="3"/>
        <v>1</v>
      </c>
      <c r="X20" s="3"/>
      <c r="Z20" s="382">
        <f t="shared" si="4"/>
        <v>0</v>
      </c>
      <c r="AA20" s="382">
        <f t="shared" si="5"/>
        <v>0</v>
      </c>
      <c r="AB20" s="382">
        <f t="shared" si="6"/>
        <v>0</v>
      </c>
      <c r="AC20" s="382">
        <f t="shared" si="7"/>
        <v>0</v>
      </c>
      <c r="AD20" s="382">
        <f t="shared" si="8"/>
        <v>0</v>
      </c>
      <c r="AE20" s="382">
        <f t="shared" si="9"/>
        <v>0</v>
      </c>
      <c r="AF20" s="382">
        <f t="shared" si="10"/>
        <v>0</v>
      </c>
      <c r="AG20" s="379">
        <v>6</v>
      </c>
    </row>
    <row r="21" spans="2:33" ht="13.2" x14ac:dyDescent="0.25">
      <c r="B21" s="1"/>
      <c r="C21" s="29">
        <f>'T1 2024'!C21</f>
        <v>10</v>
      </c>
      <c r="D21" s="30">
        <f>'T1 2024'!D21</f>
        <v>0</v>
      </c>
      <c r="E21" s="54">
        <f>'T1 2024'!E21</f>
        <v>0</v>
      </c>
      <c r="F21" s="54">
        <f>'T1 2024'!F21</f>
        <v>0</v>
      </c>
      <c r="G21" s="54">
        <f>'T1 2024'!G21</f>
        <v>0</v>
      </c>
      <c r="H21" s="328"/>
      <c r="I21" s="329"/>
      <c r="J21" s="329"/>
      <c r="K21" s="300">
        <f t="shared" si="1"/>
        <v>0</v>
      </c>
      <c r="L21" s="203">
        <f t="shared" si="12"/>
        <v>0</v>
      </c>
      <c r="M21" s="325"/>
      <c r="N21" s="16"/>
      <c r="O21" s="301">
        <f t="shared" si="11"/>
        <v>0</v>
      </c>
      <c r="P21" s="16"/>
      <c r="Q21" s="305">
        <f t="shared" si="13"/>
        <v>0</v>
      </c>
      <c r="R21" s="331" t="b">
        <f>IF(R10=50,O21,IF(R10&gt;50,O21+Q21))</f>
        <v>0</v>
      </c>
      <c r="S21" s="246">
        <f>IF(R11=1,O21*6.67,IF(R11=2,(Q21+O21)*3.34))</f>
        <v>0</v>
      </c>
      <c r="T21" s="93">
        <f t="shared" si="14"/>
        <v>0</v>
      </c>
      <c r="U21" s="326"/>
      <c r="V21" s="245">
        <f t="shared" ref="V21:V65" si="15">T21+L21</f>
        <v>0</v>
      </c>
      <c r="W21" s="203">
        <f t="shared" si="3"/>
        <v>1</v>
      </c>
      <c r="X21" s="3"/>
      <c r="Z21" s="382">
        <f t="shared" si="4"/>
        <v>0</v>
      </c>
      <c r="AA21" s="382">
        <f t="shared" si="5"/>
        <v>0</v>
      </c>
      <c r="AB21" s="382">
        <f t="shared" si="6"/>
        <v>0</v>
      </c>
      <c r="AC21" s="382">
        <f t="shared" si="7"/>
        <v>0</v>
      </c>
      <c r="AD21" s="382">
        <f t="shared" si="8"/>
        <v>0</v>
      </c>
      <c r="AE21" s="382">
        <f t="shared" si="9"/>
        <v>0</v>
      </c>
      <c r="AF21" s="382">
        <f t="shared" si="10"/>
        <v>0</v>
      </c>
      <c r="AG21" s="379">
        <v>7</v>
      </c>
    </row>
    <row r="22" spans="2:33" ht="13.2" x14ac:dyDescent="0.25">
      <c r="B22" s="1"/>
      <c r="C22" s="29">
        <f>'T1 2024'!C22</f>
        <v>11</v>
      </c>
      <c r="D22" s="30">
        <f>'T1 2024'!D22</f>
        <v>0</v>
      </c>
      <c r="E22" s="54">
        <f>'T1 2024'!E22</f>
        <v>0</v>
      </c>
      <c r="F22" s="54">
        <f>'T1 2024'!F22</f>
        <v>0</v>
      </c>
      <c r="G22" s="54">
        <f>'T1 2024'!G22</f>
        <v>0</v>
      </c>
      <c r="H22" s="328"/>
      <c r="I22" s="329"/>
      <c r="J22" s="329"/>
      <c r="K22" s="300">
        <f t="shared" si="1"/>
        <v>0</v>
      </c>
      <c r="L22" s="203">
        <f t="shared" si="12"/>
        <v>0</v>
      </c>
      <c r="M22" s="325"/>
      <c r="N22" s="16"/>
      <c r="O22" s="301">
        <f t="shared" si="11"/>
        <v>0</v>
      </c>
      <c r="P22" s="16"/>
      <c r="Q22" s="305">
        <f t="shared" si="13"/>
        <v>0</v>
      </c>
      <c r="R22" s="332"/>
      <c r="S22" s="246">
        <f>IF(R11=1,O22*6.67,IF(R11=2,(Q22+O22)*3.34))</f>
        <v>0</v>
      </c>
      <c r="T22" s="93">
        <f t="shared" si="14"/>
        <v>0</v>
      </c>
      <c r="U22" s="326"/>
      <c r="V22" s="245">
        <f t="shared" si="15"/>
        <v>0</v>
      </c>
      <c r="W22" s="203">
        <f t="shared" si="3"/>
        <v>1</v>
      </c>
      <c r="X22" s="3"/>
      <c r="Z22" s="382">
        <f t="shared" si="4"/>
        <v>0</v>
      </c>
      <c r="AA22" s="382">
        <f t="shared" si="5"/>
        <v>0</v>
      </c>
      <c r="AB22" s="382">
        <f t="shared" si="6"/>
        <v>0</v>
      </c>
      <c r="AC22" s="382">
        <f t="shared" si="7"/>
        <v>0</v>
      </c>
      <c r="AD22" s="382">
        <f t="shared" si="8"/>
        <v>0</v>
      </c>
      <c r="AE22" s="382">
        <f t="shared" si="9"/>
        <v>0</v>
      </c>
      <c r="AF22" s="382">
        <f t="shared" si="10"/>
        <v>0</v>
      </c>
      <c r="AG22" s="379">
        <v>8</v>
      </c>
    </row>
    <row r="23" spans="2:33" ht="13.2" x14ac:dyDescent="0.25">
      <c r="B23" s="1"/>
      <c r="C23" s="29">
        <f>'T1 2024'!C23</f>
        <v>12</v>
      </c>
      <c r="D23" s="30">
        <f>'T1 2024'!D23</f>
        <v>0</v>
      </c>
      <c r="E23" s="54">
        <f>'T1 2024'!E23</f>
        <v>0</v>
      </c>
      <c r="F23" s="54">
        <f>'T1 2024'!F23</f>
        <v>0</v>
      </c>
      <c r="G23" s="54">
        <f>'T1 2024'!G23</f>
        <v>0</v>
      </c>
      <c r="H23" s="328"/>
      <c r="I23" s="329"/>
      <c r="J23" s="329"/>
      <c r="K23" s="300">
        <f t="shared" si="1"/>
        <v>0</v>
      </c>
      <c r="L23" s="203">
        <f t="shared" si="12"/>
        <v>0</v>
      </c>
      <c r="M23" s="325"/>
      <c r="N23" s="16"/>
      <c r="O23" s="301">
        <f t="shared" si="11"/>
        <v>0</v>
      </c>
      <c r="P23" s="16"/>
      <c r="Q23" s="305">
        <f t="shared" si="13"/>
        <v>0</v>
      </c>
      <c r="R23" s="332"/>
      <c r="S23" s="246">
        <f>IF(R11=1,O23*6.67,IF(R11=2,(Q23+O23)*3.34))</f>
        <v>0</v>
      </c>
      <c r="T23" s="93">
        <f t="shared" si="14"/>
        <v>0</v>
      </c>
      <c r="U23" s="326"/>
      <c r="V23" s="245">
        <f t="shared" si="15"/>
        <v>0</v>
      </c>
      <c r="W23" s="203">
        <f t="shared" si="3"/>
        <v>1</v>
      </c>
      <c r="X23" s="3"/>
      <c r="Z23" s="382">
        <f t="shared" si="4"/>
        <v>0</v>
      </c>
      <c r="AA23" s="382">
        <f t="shared" si="5"/>
        <v>0</v>
      </c>
      <c r="AB23" s="382">
        <f t="shared" si="6"/>
        <v>0</v>
      </c>
      <c r="AC23" s="382">
        <f t="shared" si="7"/>
        <v>0</v>
      </c>
      <c r="AD23" s="382">
        <f t="shared" si="8"/>
        <v>0</v>
      </c>
      <c r="AE23" s="382">
        <f t="shared" si="9"/>
        <v>0</v>
      </c>
      <c r="AF23" s="382">
        <f t="shared" si="10"/>
        <v>0</v>
      </c>
      <c r="AG23" s="379">
        <v>9</v>
      </c>
    </row>
    <row r="24" spans="2:33" ht="13.2" x14ac:dyDescent="0.25">
      <c r="B24" s="1"/>
      <c r="C24" s="29">
        <f>'T1 2024'!C24</f>
        <v>13</v>
      </c>
      <c r="D24" s="30">
        <f>'T1 2024'!D24</f>
        <v>0</v>
      </c>
      <c r="E24" s="54">
        <f>'T1 2024'!E24</f>
        <v>0</v>
      </c>
      <c r="F24" s="54">
        <f>'T1 2024'!F24</f>
        <v>0</v>
      </c>
      <c r="G24" s="54">
        <f>'T1 2024'!G24</f>
        <v>0</v>
      </c>
      <c r="H24" s="328"/>
      <c r="I24" s="329"/>
      <c r="J24" s="329"/>
      <c r="K24" s="300">
        <f t="shared" si="1"/>
        <v>0</v>
      </c>
      <c r="L24" s="203">
        <f t="shared" si="12"/>
        <v>0</v>
      </c>
      <c r="M24" s="325"/>
      <c r="N24" s="16"/>
      <c r="O24" s="301">
        <f t="shared" si="11"/>
        <v>0</v>
      </c>
      <c r="P24" s="16"/>
      <c r="Q24" s="305">
        <f t="shared" si="13"/>
        <v>0</v>
      </c>
      <c r="R24" s="332"/>
      <c r="S24" s="246">
        <f>IF(R11=1,O24*6.67,IF(R11=2,(Q24+O24)*3.34))</f>
        <v>0</v>
      </c>
      <c r="T24" s="93">
        <f t="shared" si="14"/>
        <v>0</v>
      </c>
      <c r="U24" s="326"/>
      <c r="V24" s="245">
        <f t="shared" si="15"/>
        <v>0</v>
      </c>
      <c r="W24" s="203">
        <f t="shared" si="3"/>
        <v>1</v>
      </c>
      <c r="X24" s="3"/>
      <c r="Z24" s="382">
        <f t="shared" si="4"/>
        <v>0</v>
      </c>
      <c r="AA24" s="382">
        <f t="shared" si="5"/>
        <v>0</v>
      </c>
      <c r="AB24" s="382">
        <f t="shared" si="6"/>
        <v>0</v>
      </c>
      <c r="AC24" s="382">
        <f t="shared" si="7"/>
        <v>0</v>
      </c>
      <c r="AD24" s="382">
        <f t="shared" si="8"/>
        <v>0</v>
      </c>
      <c r="AE24" s="382">
        <f t="shared" si="9"/>
        <v>0</v>
      </c>
      <c r="AF24" s="382">
        <f t="shared" si="10"/>
        <v>0</v>
      </c>
      <c r="AG24" s="379">
        <v>10</v>
      </c>
    </row>
    <row r="25" spans="2:33" ht="13.2" x14ac:dyDescent="0.25">
      <c r="B25" s="1"/>
      <c r="C25" s="29">
        <f>'T1 2024'!C25</f>
        <v>14</v>
      </c>
      <c r="D25" s="30">
        <f>'T1 2024'!D25</f>
        <v>0</v>
      </c>
      <c r="E25" s="54">
        <f>'T1 2024'!E25</f>
        <v>0</v>
      </c>
      <c r="F25" s="54">
        <f>'T1 2024'!F25</f>
        <v>0</v>
      </c>
      <c r="G25" s="54">
        <f>'T1 2024'!G25</f>
        <v>0</v>
      </c>
      <c r="H25" s="328"/>
      <c r="I25" s="329"/>
      <c r="J25" s="329"/>
      <c r="K25" s="300">
        <f t="shared" si="1"/>
        <v>0</v>
      </c>
      <c r="L25" s="203">
        <f t="shared" si="12"/>
        <v>0</v>
      </c>
      <c r="M25" s="325"/>
      <c r="N25" s="16"/>
      <c r="O25" s="301">
        <f t="shared" si="11"/>
        <v>0</v>
      </c>
      <c r="P25" s="16"/>
      <c r="Q25" s="305">
        <f t="shared" si="13"/>
        <v>0</v>
      </c>
      <c r="R25" s="332"/>
      <c r="S25" s="246">
        <f>IF(R11=1,O25*6.67,IF(R11=2,(Q25+O25)*3.34))</f>
        <v>0</v>
      </c>
      <c r="T25" s="93">
        <f t="shared" si="14"/>
        <v>0</v>
      </c>
      <c r="U25" s="326"/>
      <c r="V25" s="245">
        <f t="shared" si="15"/>
        <v>0</v>
      </c>
      <c r="W25" s="203">
        <f t="shared" si="3"/>
        <v>1</v>
      </c>
      <c r="X25" s="3"/>
      <c r="Z25" s="382">
        <f t="shared" si="4"/>
        <v>0</v>
      </c>
      <c r="AA25" s="382">
        <f t="shared" si="5"/>
        <v>0</v>
      </c>
      <c r="AB25" s="382">
        <f t="shared" si="6"/>
        <v>0</v>
      </c>
      <c r="AC25" s="382">
        <f t="shared" si="7"/>
        <v>0</v>
      </c>
      <c r="AD25" s="382">
        <f t="shared" si="8"/>
        <v>0</v>
      </c>
      <c r="AE25" s="382">
        <f t="shared" si="9"/>
        <v>0</v>
      </c>
      <c r="AF25" s="382">
        <f t="shared" si="10"/>
        <v>0</v>
      </c>
    </row>
    <row r="26" spans="2:33" ht="13.2" x14ac:dyDescent="0.25">
      <c r="B26" s="1"/>
      <c r="C26" s="29">
        <f>'T1 2024'!C26</f>
        <v>15</v>
      </c>
      <c r="D26" s="30">
        <f>'T1 2024'!D26</f>
        <v>0</v>
      </c>
      <c r="E26" s="54">
        <f>'T1 2024'!E26</f>
        <v>0</v>
      </c>
      <c r="F26" s="54">
        <f>'T1 2024'!F26</f>
        <v>0</v>
      </c>
      <c r="G26" s="54">
        <f>'T1 2024'!G26</f>
        <v>0</v>
      </c>
      <c r="H26" s="328"/>
      <c r="I26" s="329"/>
      <c r="J26" s="329"/>
      <c r="K26" s="300">
        <f t="shared" si="1"/>
        <v>0</v>
      </c>
      <c r="L26" s="203">
        <f t="shared" si="12"/>
        <v>0</v>
      </c>
      <c r="M26" s="325"/>
      <c r="N26" s="16"/>
      <c r="O26" s="301">
        <f t="shared" si="11"/>
        <v>0</v>
      </c>
      <c r="P26" s="16"/>
      <c r="Q26" s="305">
        <f t="shared" si="13"/>
        <v>0</v>
      </c>
      <c r="R26" s="332"/>
      <c r="S26" s="246">
        <f>IF(R11=1,O26*6.67,IF(R11=2,(Q26+O26)*3.34))</f>
        <v>0</v>
      </c>
      <c r="T26" s="93">
        <f t="shared" si="14"/>
        <v>0</v>
      </c>
      <c r="U26" s="326"/>
      <c r="V26" s="245">
        <f t="shared" si="15"/>
        <v>0</v>
      </c>
      <c r="W26" s="203">
        <f t="shared" si="3"/>
        <v>1</v>
      </c>
      <c r="X26" s="3"/>
      <c r="Z26" s="382">
        <f t="shared" si="4"/>
        <v>0</v>
      </c>
      <c r="AA26" s="382">
        <f t="shared" si="5"/>
        <v>0</v>
      </c>
      <c r="AB26" s="382">
        <f t="shared" si="6"/>
        <v>0</v>
      </c>
      <c r="AC26" s="382">
        <f t="shared" si="7"/>
        <v>0</v>
      </c>
      <c r="AD26" s="382">
        <f t="shared" si="8"/>
        <v>0</v>
      </c>
      <c r="AE26" s="382">
        <f t="shared" si="9"/>
        <v>0</v>
      </c>
      <c r="AF26" s="382">
        <f t="shared" si="10"/>
        <v>0</v>
      </c>
    </row>
    <row r="27" spans="2:33" ht="13.2" x14ac:dyDescent="0.25">
      <c r="B27" s="1"/>
      <c r="C27" s="29">
        <f>'T1 2024'!C27</f>
        <v>16</v>
      </c>
      <c r="D27" s="30">
        <f>'T1 2024'!D27</f>
        <v>0</v>
      </c>
      <c r="E27" s="54">
        <f>'T1 2024'!E27</f>
        <v>0</v>
      </c>
      <c r="F27" s="54">
        <f>'T1 2024'!F27</f>
        <v>0</v>
      </c>
      <c r="G27" s="54">
        <f>'T1 2024'!G27</f>
        <v>0</v>
      </c>
      <c r="H27" s="328"/>
      <c r="I27" s="329"/>
      <c r="J27" s="329"/>
      <c r="K27" s="300">
        <f t="shared" si="1"/>
        <v>0</v>
      </c>
      <c r="L27" s="203">
        <f t="shared" si="12"/>
        <v>0</v>
      </c>
      <c r="M27" s="325"/>
      <c r="N27" s="16"/>
      <c r="O27" s="301">
        <f t="shared" si="11"/>
        <v>0</v>
      </c>
      <c r="P27" s="16"/>
      <c r="Q27" s="305">
        <f t="shared" si="13"/>
        <v>0</v>
      </c>
      <c r="R27" s="332"/>
      <c r="S27" s="246">
        <f>IF(R11=1,O27*6.67,IF(R11=2,(Q27+O27)*3.34))</f>
        <v>0</v>
      </c>
      <c r="T27" s="93">
        <f t="shared" si="14"/>
        <v>0</v>
      </c>
      <c r="U27" s="326"/>
      <c r="V27" s="245">
        <f t="shared" si="15"/>
        <v>0</v>
      </c>
      <c r="W27" s="203">
        <f t="shared" si="3"/>
        <v>1</v>
      </c>
      <c r="X27" s="3"/>
      <c r="Z27" s="382">
        <f t="shared" si="4"/>
        <v>0</v>
      </c>
      <c r="AA27" s="382">
        <f t="shared" si="5"/>
        <v>0</v>
      </c>
      <c r="AB27" s="382">
        <f t="shared" si="6"/>
        <v>0</v>
      </c>
      <c r="AC27" s="382">
        <f t="shared" si="7"/>
        <v>0</v>
      </c>
      <c r="AD27" s="382">
        <f t="shared" si="8"/>
        <v>0</v>
      </c>
      <c r="AE27" s="382">
        <f t="shared" si="9"/>
        <v>0</v>
      </c>
      <c r="AF27" s="382">
        <f t="shared" si="10"/>
        <v>0</v>
      </c>
    </row>
    <row r="28" spans="2:33" ht="13.2" x14ac:dyDescent="0.25">
      <c r="B28" s="1"/>
      <c r="C28" s="29">
        <f>'T1 2024'!C28</f>
        <v>17</v>
      </c>
      <c r="D28" s="30">
        <f>'T1 2024'!D28</f>
        <v>0</v>
      </c>
      <c r="E28" s="54">
        <f>'T1 2024'!E28</f>
        <v>0</v>
      </c>
      <c r="F28" s="54">
        <f>'T1 2024'!F28</f>
        <v>0</v>
      </c>
      <c r="G28" s="54">
        <f>'T1 2024'!G28</f>
        <v>0</v>
      </c>
      <c r="H28" s="328"/>
      <c r="I28" s="329"/>
      <c r="J28" s="329"/>
      <c r="K28" s="300">
        <f t="shared" si="1"/>
        <v>0</v>
      </c>
      <c r="L28" s="203">
        <f t="shared" si="12"/>
        <v>0</v>
      </c>
      <c r="M28" s="325"/>
      <c r="N28" s="16"/>
      <c r="O28" s="301">
        <f t="shared" si="11"/>
        <v>0</v>
      </c>
      <c r="P28" s="16"/>
      <c r="Q28" s="305">
        <f t="shared" si="13"/>
        <v>0</v>
      </c>
      <c r="R28" s="332"/>
      <c r="S28" s="246">
        <f>IF(R11=1,O28*6.67,IF(R11=2,(Q28+O28)*3.34))</f>
        <v>0</v>
      </c>
      <c r="T28" s="93">
        <f t="shared" si="14"/>
        <v>0</v>
      </c>
      <c r="U28" s="326"/>
      <c r="V28" s="245">
        <f t="shared" si="15"/>
        <v>0</v>
      </c>
      <c r="W28" s="203">
        <f t="shared" si="3"/>
        <v>1</v>
      </c>
      <c r="X28" s="3"/>
      <c r="Z28" s="382">
        <f t="shared" si="4"/>
        <v>0</v>
      </c>
      <c r="AA28" s="382">
        <f t="shared" si="5"/>
        <v>0</v>
      </c>
      <c r="AB28" s="382">
        <f t="shared" si="6"/>
        <v>0</v>
      </c>
      <c r="AC28" s="382">
        <f t="shared" si="7"/>
        <v>0</v>
      </c>
      <c r="AD28" s="382">
        <f t="shared" si="8"/>
        <v>0</v>
      </c>
      <c r="AE28" s="382">
        <f t="shared" si="9"/>
        <v>0</v>
      </c>
      <c r="AF28" s="382">
        <f t="shared" si="10"/>
        <v>0</v>
      </c>
    </row>
    <row r="29" spans="2:33" ht="13.2" x14ac:dyDescent="0.25">
      <c r="B29" s="1"/>
      <c r="C29" s="29">
        <f>'T1 2024'!C29</f>
        <v>18</v>
      </c>
      <c r="D29" s="30">
        <f>'T1 2024'!D29</f>
        <v>0</v>
      </c>
      <c r="E29" s="54">
        <f>'T1 2024'!E29</f>
        <v>0</v>
      </c>
      <c r="F29" s="54">
        <f>'T1 2024'!F29</f>
        <v>0</v>
      </c>
      <c r="G29" s="54">
        <f>'T1 2024'!G29</f>
        <v>0</v>
      </c>
      <c r="H29" s="328"/>
      <c r="I29" s="329"/>
      <c r="J29" s="329"/>
      <c r="K29" s="300">
        <f t="shared" si="1"/>
        <v>0</v>
      </c>
      <c r="L29" s="203">
        <f t="shared" si="12"/>
        <v>0</v>
      </c>
      <c r="M29" s="325"/>
      <c r="N29" s="16"/>
      <c r="O29" s="301">
        <f t="shared" si="11"/>
        <v>0</v>
      </c>
      <c r="P29" s="16"/>
      <c r="Q29" s="305">
        <f t="shared" si="13"/>
        <v>0</v>
      </c>
      <c r="R29" s="332"/>
      <c r="S29" s="246">
        <f>IF(R11=1,O29*6.67,IF(R11=2,(Q29+O29)*3.34))</f>
        <v>0</v>
      </c>
      <c r="T29" s="93">
        <f t="shared" si="14"/>
        <v>0</v>
      </c>
      <c r="U29" s="326"/>
      <c r="V29" s="245">
        <f t="shared" si="15"/>
        <v>0</v>
      </c>
      <c r="W29" s="203">
        <f t="shared" si="3"/>
        <v>1</v>
      </c>
      <c r="X29" s="3"/>
      <c r="Z29" s="382">
        <f t="shared" si="4"/>
        <v>0</v>
      </c>
      <c r="AA29" s="382">
        <f t="shared" si="5"/>
        <v>0</v>
      </c>
      <c r="AB29" s="382">
        <f t="shared" si="6"/>
        <v>0</v>
      </c>
      <c r="AC29" s="382">
        <f t="shared" si="7"/>
        <v>0</v>
      </c>
      <c r="AD29" s="382">
        <f t="shared" si="8"/>
        <v>0</v>
      </c>
      <c r="AE29" s="382">
        <f t="shared" si="9"/>
        <v>0</v>
      </c>
      <c r="AF29" s="382">
        <f t="shared" si="10"/>
        <v>0</v>
      </c>
    </row>
    <row r="30" spans="2:33" ht="13.2" x14ac:dyDescent="0.25">
      <c r="B30" s="1"/>
      <c r="C30" s="29">
        <f>'T1 2024'!C30</f>
        <v>19</v>
      </c>
      <c r="D30" s="30">
        <f>'T1 2024'!D30</f>
        <v>0</v>
      </c>
      <c r="E30" s="54">
        <f>'T1 2024'!E30</f>
        <v>0</v>
      </c>
      <c r="F30" s="54">
        <f>'T1 2024'!F30</f>
        <v>0</v>
      </c>
      <c r="G30" s="54">
        <f>'T1 2024'!G30</f>
        <v>0</v>
      </c>
      <c r="H30" s="328"/>
      <c r="I30" s="329"/>
      <c r="J30" s="329"/>
      <c r="K30" s="300">
        <f t="shared" si="1"/>
        <v>0</v>
      </c>
      <c r="L30" s="203">
        <f t="shared" si="12"/>
        <v>0</v>
      </c>
      <c r="M30" s="325"/>
      <c r="N30" s="16"/>
      <c r="O30" s="301">
        <f t="shared" si="11"/>
        <v>0</v>
      </c>
      <c r="P30" s="16"/>
      <c r="Q30" s="305">
        <f t="shared" si="13"/>
        <v>0</v>
      </c>
      <c r="R30" s="332"/>
      <c r="S30" s="246">
        <f>IF(R11=1,O30*6.67,IF(R11=2,(Q30+O30)*3.34))</f>
        <v>0</v>
      </c>
      <c r="T30" s="93">
        <f t="shared" si="14"/>
        <v>0</v>
      </c>
      <c r="U30" s="326"/>
      <c r="V30" s="245">
        <f t="shared" si="15"/>
        <v>0</v>
      </c>
      <c r="W30" s="203">
        <f t="shared" si="3"/>
        <v>1</v>
      </c>
      <c r="X30" s="3"/>
      <c r="Z30" s="382">
        <f t="shared" si="4"/>
        <v>0</v>
      </c>
      <c r="AA30" s="382">
        <f t="shared" si="5"/>
        <v>0</v>
      </c>
      <c r="AB30" s="382">
        <f t="shared" si="6"/>
        <v>0</v>
      </c>
      <c r="AC30" s="382">
        <f t="shared" si="7"/>
        <v>0</v>
      </c>
      <c r="AD30" s="382">
        <f t="shared" si="8"/>
        <v>0</v>
      </c>
      <c r="AE30" s="382">
        <f t="shared" si="9"/>
        <v>0</v>
      </c>
      <c r="AF30" s="382">
        <f t="shared" si="10"/>
        <v>0</v>
      </c>
    </row>
    <row r="31" spans="2:33" ht="13.2" x14ac:dyDescent="0.25">
      <c r="B31" s="1"/>
      <c r="C31" s="29">
        <f>'T1 2024'!C31</f>
        <v>20</v>
      </c>
      <c r="D31" s="30">
        <f>'T1 2024'!D31</f>
        <v>0</v>
      </c>
      <c r="E31" s="54">
        <f>'T1 2024'!E31</f>
        <v>0</v>
      </c>
      <c r="F31" s="54">
        <f>'T1 2024'!F31</f>
        <v>0</v>
      </c>
      <c r="G31" s="54">
        <f>'T1 2024'!G31</f>
        <v>0</v>
      </c>
      <c r="H31" s="328"/>
      <c r="I31" s="329"/>
      <c r="J31" s="329"/>
      <c r="K31" s="300">
        <f t="shared" si="1"/>
        <v>0</v>
      </c>
      <c r="L31" s="203">
        <f t="shared" si="12"/>
        <v>0</v>
      </c>
      <c r="M31" s="325"/>
      <c r="N31" s="16"/>
      <c r="O31" s="301">
        <f t="shared" si="11"/>
        <v>0</v>
      </c>
      <c r="P31" s="16"/>
      <c r="Q31" s="305">
        <f t="shared" si="13"/>
        <v>0</v>
      </c>
      <c r="R31" s="332"/>
      <c r="S31" s="246">
        <f>IF(R11=1,O31*6.67,IF(R11=2,(Q31+O31)*3.34))</f>
        <v>0</v>
      </c>
      <c r="T31" s="93">
        <f t="shared" si="14"/>
        <v>0</v>
      </c>
      <c r="U31" s="326"/>
      <c r="V31" s="245">
        <f t="shared" si="15"/>
        <v>0</v>
      </c>
      <c r="W31" s="203">
        <f t="shared" si="3"/>
        <v>1</v>
      </c>
      <c r="X31" s="3"/>
      <c r="Z31" s="382">
        <f t="shared" si="4"/>
        <v>0</v>
      </c>
      <c r="AA31" s="382">
        <f t="shared" si="5"/>
        <v>0</v>
      </c>
      <c r="AB31" s="382">
        <f t="shared" si="6"/>
        <v>0</v>
      </c>
      <c r="AC31" s="382">
        <f t="shared" si="7"/>
        <v>0</v>
      </c>
      <c r="AD31" s="382">
        <f t="shared" si="8"/>
        <v>0</v>
      </c>
      <c r="AE31" s="382">
        <f t="shared" si="9"/>
        <v>0</v>
      </c>
      <c r="AF31" s="382">
        <f t="shared" si="10"/>
        <v>0</v>
      </c>
    </row>
    <row r="32" spans="2:33" ht="13.2" x14ac:dyDescent="0.25">
      <c r="B32" s="1"/>
      <c r="C32" s="29">
        <f>'T1 2024'!C32</f>
        <v>21</v>
      </c>
      <c r="D32" s="30">
        <f>'T1 2024'!D32</f>
        <v>0</v>
      </c>
      <c r="E32" s="54">
        <f>'T1 2024'!E32</f>
        <v>0</v>
      </c>
      <c r="F32" s="54">
        <f>'T1 2024'!F32</f>
        <v>0</v>
      </c>
      <c r="G32" s="54">
        <f>'T1 2024'!G32</f>
        <v>0</v>
      </c>
      <c r="H32" s="328"/>
      <c r="I32" s="329"/>
      <c r="J32" s="329"/>
      <c r="K32" s="300">
        <f t="shared" si="1"/>
        <v>0</v>
      </c>
      <c r="L32" s="203">
        <f t="shared" si="12"/>
        <v>0</v>
      </c>
      <c r="M32" s="325"/>
      <c r="N32" s="16"/>
      <c r="O32" s="301">
        <f t="shared" si="11"/>
        <v>0</v>
      </c>
      <c r="P32" s="16"/>
      <c r="Q32" s="305">
        <f t="shared" si="13"/>
        <v>0</v>
      </c>
      <c r="R32" s="332"/>
      <c r="S32" s="246">
        <f>IF(R11=1,O32*6.67,IF(R11=2,(Q32+O32)*3.34))</f>
        <v>0</v>
      </c>
      <c r="T32" s="93">
        <f t="shared" si="14"/>
        <v>0</v>
      </c>
      <c r="U32" s="326"/>
      <c r="V32" s="245">
        <f t="shared" si="15"/>
        <v>0</v>
      </c>
      <c r="W32" s="203">
        <f t="shared" si="3"/>
        <v>1</v>
      </c>
      <c r="X32" s="3"/>
      <c r="Z32" s="382">
        <f t="shared" si="4"/>
        <v>0</v>
      </c>
      <c r="AA32" s="382">
        <f t="shared" si="5"/>
        <v>0</v>
      </c>
      <c r="AB32" s="382">
        <f t="shared" si="6"/>
        <v>0</v>
      </c>
      <c r="AC32" s="382">
        <f t="shared" si="7"/>
        <v>0</v>
      </c>
      <c r="AD32" s="382">
        <f t="shared" si="8"/>
        <v>0</v>
      </c>
      <c r="AE32" s="382">
        <f t="shared" si="9"/>
        <v>0</v>
      </c>
      <c r="AF32" s="382">
        <f t="shared" si="10"/>
        <v>0</v>
      </c>
    </row>
    <row r="33" spans="2:32" ht="13.2" x14ac:dyDescent="0.25">
      <c r="B33" s="1"/>
      <c r="C33" s="29">
        <f>'T1 2024'!C33</f>
        <v>22</v>
      </c>
      <c r="D33" s="30">
        <f>'T1 2024'!D33</f>
        <v>0</v>
      </c>
      <c r="E33" s="54">
        <f>'T1 2024'!E33</f>
        <v>0</v>
      </c>
      <c r="F33" s="54">
        <f>'T1 2024'!F33</f>
        <v>0</v>
      </c>
      <c r="G33" s="54">
        <f>'T1 2024'!G33</f>
        <v>0</v>
      </c>
      <c r="H33" s="328"/>
      <c r="I33" s="329"/>
      <c r="J33" s="329"/>
      <c r="K33" s="300">
        <f t="shared" si="1"/>
        <v>0</v>
      </c>
      <c r="L33" s="203">
        <f t="shared" si="12"/>
        <v>0</v>
      </c>
      <c r="M33" s="325"/>
      <c r="N33" s="16"/>
      <c r="O33" s="301">
        <f t="shared" si="11"/>
        <v>0</v>
      </c>
      <c r="P33" s="16"/>
      <c r="Q33" s="305">
        <f t="shared" si="13"/>
        <v>0</v>
      </c>
      <c r="R33" s="332"/>
      <c r="S33" s="246">
        <f>IF(R11=1,O33*6.67,IF(R11=2,(Q33+O33)*3.34))</f>
        <v>0</v>
      </c>
      <c r="T33" s="93">
        <f t="shared" si="14"/>
        <v>0</v>
      </c>
      <c r="U33" s="326"/>
      <c r="V33" s="245">
        <f t="shared" si="15"/>
        <v>0</v>
      </c>
      <c r="W33" s="203">
        <f t="shared" si="3"/>
        <v>1</v>
      </c>
      <c r="X33" s="3"/>
      <c r="Z33" s="382">
        <f t="shared" si="4"/>
        <v>0</v>
      </c>
      <c r="AA33" s="382">
        <f t="shared" si="5"/>
        <v>0</v>
      </c>
      <c r="AB33" s="382">
        <f t="shared" si="6"/>
        <v>0</v>
      </c>
      <c r="AC33" s="382">
        <f t="shared" si="7"/>
        <v>0</v>
      </c>
      <c r="AD33" s="382">
        <f t="shared" si="8"/>
        <v>0</v>
      </c>
      <c r="AE33" s="382">
        <f t="shared" si="9"/>
        <v>0</v>
      </c>
      <c r="AF33" s="382">
        <f t="shared" si="10"/>
        <v>0</v>
      </c>
    </row>
    <row r="34" spans="2:32" ht="13.2" x14ac:dyDescent="0.25">
      <c r="B34" s="1"/>
      <c r="C34" s="29">
        <f>'T1 2024'!C34</f>
        <v>23</v>
      </c>
      <c r="D34" s="30">
        <f>'T1 2024'!D34</f>
        <v>0</v>
      </c>
      <c r="E34" s="54">
        <f>'T1 2024'!E34</f>
        <v>0</v>
      </c>
      <c r="F34" s="54">
        <f>'T1 2024'!F34</f>
        <v>0</v>
      </c>
      <c r="G34" s="54">
        <f>'T1 2024'!G34</f>
        <v>0</v>
      </c>
      <c r="H34" s="328"/>
      <c r="I34" s="329"/>
      <c r="J34" s="329"/>
      <c r="K34" s="300">
        <f t="shared" si="1"/>
        <v>0</v>
      </c>
      <c r="L34" s="203">
        <f t="shared" si="12"/>
        <v>0</v>
      </c>
      <c r="M34" s="325"/>
      <c r="N34" s="16"/>
      <c r="O34" s="301">
        <f t="shared" si="11"/>
        <v>0</v>
      </c>
      <c r="P34" s="16"/>
      <c r="Q34" s="305">
        <f t="shared" si="13"/>
        <v>0</v>
      </c>
      <c r="R34" s="332"/>
      <c r="S34" s="246">
        <f>IF(R11=1,O34*6.67,IF(R11=2,(Q34+O34)*3.34))</f>
        <v>0</v>
      </c>
      <c r="T34" s="93">
        <f t="shared" si="14"/>
        <v>0</v>
      </c>
      <c r="U34" s="326"/>
      <c r="V34" s="245">
        <f t="shared" si="15"/>
        <v>0</v>
      </c>
      <c r="W34" s="203">
        <f t="shared" si="3"/>
        <v>1</v>
      </c>
      <c r="X34" s="3"/>
      <c r="Z34" s="382">
        <f t="shared" si="4"/>
        <v>0</v>
      </c>
      <c r="AA34" s="382">
        <f t="shared" si="5"/>
        <v>0</v>
      </c>
      <c r="AB34" s="382">
        <f t="shared" si="6"/>
        <v>0</v>
      </c>
      <c r="AC34" s="382">
        <f t="shared" si="7"/>
        <v>0</v>
      </c>
      <c r="AD34" s="382">
        <f t="shared" si="8"/>
        <v>0</v>
      </c>
      <c r="AE34" s="382">
        <f t="shared" si="9"/>
        <v>0</v>
      </c>
      <c r="AF34" s="382">
        <f t="shared" si="10"/>
        <v>0</v>
      </c>
    </row>
    <row r="35" spans="2:32" ht="13.2" x14ac:dyDescent="0.25">
      <c r="B35" s="1"/>
      <c r="C35" s="29">
        <f>'T1 2024'!C35</f>
        <v>24</v>
      </c>
      <c r="D35" s="30">
        <f>'T1 2024'!D35</f>
        <v>0</v>
      </c>
      <c r="E35" s="54">
        <f>'T1 2024'!E35</f>
        <v>0</v>
      </c>
      <c r="F35" s="54">
        <f>'T1 2024'!F35</f>
        <v>0</v>
      </c>
      <c r="G35" s="54">
        <f>'T1 2024'!G35</f>
        <v>0</v>
      </c>
      <c r="H35" s="328"/>
      <c r="I35" s="329"/>
      <c r="J35" s="329"/>
      <c r="K35" s="300">
        <f t="shared" si="1"/>
        <v>0</v>
      </c>
      <c r="L35" s="203">
        <f t="shared" si="12"/>
        <v>0</v>
      </c>
      <c r="M35" s="325"/>
      <c r="N35" s="16"/>
      <c r="O35" s="301">
        <f t="shared" si="11"/>
        <v>0</v>
      </c>
      <c r="P35" s="16"/>
      <c r="Q35" s="305">
        <f t="shared" si="13"/>
        <v>0</v>
      </c>
      <c r="R35" s="332"/>
      <c r="S35" s="246">
        <f>IF(R11=1,O35*6.67,IF(R11=2,(Q35+O35)*3.34))</f>
        <v>0</v>
      </c>
      <c r="T35" s="93">
        <f t="shared" si="14"/>
        <v>0</v>
      </c>
      <c r="U35" s="326"/>
      <c r="V35" s="245">
        <f t="shared" si="15"/>
        <v>0</v>
      </c>
      <c r="W35" s="203">
        <f t="shared" si="3"/>
        <v>1</v>
      </c>
      <c r="X35" s="3"/>
      <c r="Z35" s="382">
        <f t="shared" si="4"/>
        <v>0</v>
      </c>
      <c r="AA35" s="382">
        <f t="shared" si="5"/>
        <v>0</v>
      </c>
      <c r="AB35" s="382">
        <f t="shared" si="6"/>
        <v>0</v>
      </c>
      <c r="AC35" s="382">
        <f t="shared" si="7"/>
        <v>0</v>
      </c>
      <c r="AD35" s="382">
        <f t="shared" si="8"/>
        <v>0</v>
      </c>
      <c r="AE35" s="382">
        <f t="shared" si="9"/>
        <v>0</v>
      </c>
      <c r="AF35" s="382">
        <f t="shared" si="10"/>
        <v>0</v>
      </c>
    </row>
    <row r="36" spans="2:32" ht="13.2" x14ac:dyDescent="0.25">
      <c r="B36" s="1"/>
      <c r="C36" s="29">
        <f>'T1 2024'!C36</f>
        <v>25</v>
      </c>
      <c r="D36" s="30">
        <f>'T1 2024'!D36</f>
        <v>0</v>
      </c>
      <c r="E36" s="54">
        <f>'T1 2024'!E36</f>
        <v>0</v>
      </c>
      <c r="F36" s="54">
        <f>'T1 2024'!F36</f>
        <v>0</v>
      </c>
      <c r="G36" s="54">
        <f>'T1 2024'!G36</f>
        <v>0</v>
      </c>
      <c r="H36" s="328"/>
      <c r="I36" s="329"/>
      <c r="J36" s="329"/>
      <c r="K36" s="300">
        <f t="shared" si="1"/>
        <v>0</v>
      </c>
      <c r="L36" s="203">
        <f t="shared" si="12"/>
        <v>0</v>
      </c>
      <c r="M36" s="325"/>
      <c r="N36" s="16"/>
      <c r="O36" s="301">
        <f t="shared" si="11"/>
        <v>0</v>
      </c>
      <c r="P36" s="16"/>
      <c r="Q36" s="305">
        <f t="shared" si="13"/>
        <v>0</v>
      </c>
      <c r="R36" s="332"/>
      <c r="S36" s="246">
        <f>IF(R11=1,O36*6.67,IF(R11=2,(Q36+O36)*3.34))</f>
        <v>0</v>
      </c>
      <c r="T36" s="93">
        <f t="shared" si="14"/>
        <v>0</v>
      </c>
      <c r="U36" s="326"/>
      <c r="V36" s="245">
        <f t="shared" si="15"/>
        <v>0</v>
      </c>
      <c r="W36" s="203">
        <f t="shared" si="3"/>
        <v>1</v>
      </c>
      <c r="X36" s="3"/>
      <c r="Z36" s="382">
        <f t="shared" si="4"/>
        <v>0</v>
      </c>
      <c r="AA36" s="382">
        <f t="shared" si="5"/>
        <v>0</v>
      </c>
      <c r="AB36" s="382">
        <f t="shared" si="6"/>
        <v>0</v>
      </c>
      <c r="AC36" s="382">
        <f t="shared" si="7"/>
        <v>0</v>
      </c>
      <c r="AD36" s="382">
        <f t="shared" si="8"/>
        <v>0</v>
      </c>
      <c r="AE36" s="382">
        <f t="shared" si="9"/>
        <v>0</v>
      </c>
      <c r="AF36" s="382">
        <f t="shared" si="10"/>
        <v>0</v>
      </c>
    </row>
    <row r="37" spans="2:32" ht="13.2" x14ac:dyDescent="0.25">
      <c r="B37" s="1"/>
      <c r="C37" s="29">
        <f>'T1 2024'!C37</f>
        <v>26</v>
      </c>
      <c r="D37" s="30">
        <f>'T1 2024'!D37</f>
        <v>0</v>
      </c>
      <c r="E37" s="54">
        <f>'T1 2024'!E37</f>
        <v>0</v>
      </c>
      <c r="F37" s="54">
        <f>'T1 2024'!F37</f>
        <v>0</v>
      </c>
      <c r="G37" s="54">
        <f>'T1 2024'!G37</f>
        <v>0</v>
      </c>
      <c r="H37" s="328"/>
      <c r="I37" s="329"/>
      <c r="J37" s="329"/>
      <c r="K37" s="300">
        <f t="shared" si="1"/>
        <v>0</v>
      </c>
      <c r="L37" s="203">
        <f t="shared" si="12"/>
        <v>0</v>
      </c>
      <c r="M37" s="325"/>
      <c r="N37" s="16"/>
      <c r="O37" s="301">
        <f t="shared" si="11"/>
        <v>0</v>
      </c>
      <c r="P37" s="16"/>
      <c r="Q37" s="305">
        <f t="shared" si="13"/>
        <v>0</v>
      </c>
      <c r="R37" s="332"/>
      <c r="S37" s="246">
        <f>IF(R11=1,O37*6.67,IF(R11=2,(Q37+O37)*3.34))</f>
        <v>0</v>
      </c>
      <c r="T37" s="93">
        <f t="shared" si="14"/>
        <v>0</v>
      </c>
      <c r="U37" s="326"/>
      <c r="V37" s="245">
        <f t="shared" si="15"/>
        <v>0</v>
      </c>
      <c r="W37" s="203">
        <f t="shared" si="3"/>
        <v>1</v>
      </c>
      <c r="X37" s="3"/>
      <c r="Z37" s="382">
        <f t="shared" si="4"/>
        <v>0</v>
      </c>
      <c r="AA37" s="382">
        <f t="shared" si="5"/>
        <v>0</v>
      </c>
      <c r="AB37" s="382">
        <f t="shared" si="6"/>
        <v>0</v>
      </c>
      <c r="AC37" s="382">
        <f t="shared" si="7"/>
        <v>0</v>
      </c>
      <c r="AD37" s="382">
        <f t="shared" si="8"/>
        <v>0</v>
      </c>
      <c r="AE37" s="382">
        <f t="shared" si="9"/>
        <v>0</v>
      </c>
      <c r="AF37" s="382">
        <f t="shared" si="10"/>
        <v>0</v>
      </c>
    </row>
    <row r="38" spans="2:32" ht="13.2" x14ac:dyDescent="0.25">
      <c r="B38" s="1"/>
      <c r="C38" s="29">
        <f>'T1 2024'!C38</f>
        <v>27</v>
      </c>
      <c r="D38" s="30">
        <f>'T1 2024'!D38</f>
        <v>0</v>
      </c>
      <c r="E38" s="54">
        <f>'T1 2024'!E38</f>
        <v>0</v>
      </c>
      <c r="F38" s="54">
        <f>'T1 2024'!F38</f>
        <v>0</v>
      </c>
      <c r="G38" s="54">
        <f>'T1 2024'!G38</f>
        <v>0</v>
      </c>
      <c r="H38" s="328"/>
      <c r="I38" s="329"/>
      <c r="J38" s="329"/>
      <c r="K38" s="300">
        <f t="shared" si="1"/>
        <v>0</v>
      </c>
      <c r="L38" s="203">
        <f t="shared" si="12"/>
        <v>0</v>
      </c>
      <c r="M38" s="325"/>
      <c r="N38" s="16"/>
      <c r="O38" s="301">
        <f t="shared" si="11"/>
        <v>0</v>
      </c>
      <c r="P38" s="16"/>
      <c r="Q38" s="305">
        <f t="shared" si="13"/>
        <v>0</v>
      </c>
      <c r="R38" s="332"/>
      <c r="S38" s="246">
        <f>IF(R11=1,O38*6.67,IF(R11=2,(Q38+O38)*3.34))</f>
        <v>0</v>
      </c>
      <c r="T38" s="93">
        <f t="shared" si="14"/>
        <v>0</v>
      </c>
      <c r="U38" s="326"/>
      <c r="V38" s="245">
        <f t="shared" si="15"/>
        <v>0</v>
      </c>
      <c r="W38" s="203">
        <f t="shared" si="3"/>
        <v>1</v>
      </c>
      <c r="X38" s="3"/>
      <c r="Z38" s="382">
        <f t="shared" si="4"/>
        <v>0</v>
      </c>
      <c r="AA38" s="382">
        <f t="shared" si="5"/>
        <v>0</v>
      </c>
      <c r="AB38" s="382">
        <f t="shared" si="6"/>
        <v>0</v>
      </c>
      <c r="AC38" s="382">
        <f t="shared" si="7"/>
        <v>0</v>
      </c>
      <c r="AD38" s="382">
        <f t="shared" si="8"/>
        <v>0</v>
      </c>
      <c r="AE38" s="382">
        <f t="shared" si="9"/>
        <v>0</v>
      </c>
      <c r="AF38" s="382">
        <f t="shared" si="10"/>
        <v>0</v>
      </c>
    </row>
    <row r="39" spans="2:32" ht="13.2" x14ac:dyDescent="0.25">
      <c r="B39" s="1"/>
      <c r="C39" s="29">
        <f>'T1 2024'!C39</f>
        <v>28</v>
      </c>
      <c r="D39" s="30">
        <f>'T1 2024'!D39</f>
        <v>0</v>
      </c>
      <c r="E39" s="54">
        <f>'T1 2024'!E39</f>
        <v>0</v>
      </c>
      <c r="F39" s="54">
        <f>'T1 2024'!F39</f>
        <v>0</v>
      </c>
      <c r="G39" s="54">
        <f>'T1 2024'!G39</f>
        <v>0</v>
      </c>
      <c r="H39" s="328"/>
      <c r="I39" s="329"/>
      <c r="J39" s="329"/>
      <c r="K39" s="300">
        <f t="shared" si="1"/>
        <v>0</v>
      </c>
      <c r="L39" s="203">
        <f t="shared" si="12"/>
        <v>0</v>
      </c>
      <c r="M39" s="325"/>
      <c r="N39" s="16"/>
      <c r="O39" s="301">
        <f t="shared" si="11"/>
        <v>0</v>
      </c>
      <c r="P39" s="16"/>
      <c r="Q39" s="305">
        <f t="shared" si="13"/>
        <v>0</v>
      </c>
      <c r="R39" s="332"/>
      <c r="S39" s="246">
        <f>IF(R11=1,O39*6.67,IF(R11=2,(Q39+O39)*3.34))</f>
        <v>0</v>
      </c>
      <c r="T39" s="93">
        <f t="shared" si="14"/>
        <v>0</v>
      </c>
      <c r="U39" s="326"/>
      <c r="V39" s="245">
        <f t="shared" si="15"/>
        <v>0</v>
      </c>
      <c r="W39" s="203">
        <f t="shared" si="3"/>
        <v>1</v>
      </c>
      <c r="X39" s="3"/>
      <c r="Z39" s="382">
        <f t="shared" si="4"/>
        <v>0</v>
      </c>
      <c r="AA39" s="382">
        <f t="shared" si="5"/>
        <v>0</v>
      </c>
      <c r="AB39" s="382">
        <f t="shared" si="6"/>
        <v>0</v>
      </c>
      <c r="AC39" s="382">
        <f t="shared" si="7"/>
        <v>0</v>
      </c>
      <c r="AD39" s="382">
        <f t="shared" si="8"/>
        <v>0</v>
      </c>
      <c r="AE39" s="382">
        <f t="shared" si="9"/>
        <v>0</v>
      </c>
      <c r="AF39" s="382">
        <f t="shared" si="10"/>
        <v>0</v>
      </c>
    </row>
    <row r="40" spans="2:32" ht="13.2" x14ac:dyDescent="0.25">
      <c r="B40" s="1"/>
      <c r="C40" s="29">
        <f>'T1 2024'!C40</f>
        <v>29</v>
      </c>
      <c r="D40" s="30">
        <f>'T1 2024'!D40</f>
        <v>0</v>
      </c>
      <c r="E40" s="54">
        <f>'T1 2024'!E40</f>
        <v>0</v>
      </c>
      <c r="F40" s="54">
        <f>'T1 2024'!F40</f>
        <v>0</v>
      </c>
      <c r="G40" s="54">
        <f>'T1 2024'!G40</f>
        <v>0</v>
      </c>
      <c r="H40" s="328"/>
      <c r="I40" s="329"/>
      <c r="J40" s="329"/>
      <c r="K40" s="300">
        <f t="shared" si="1"/>
        <v>0</v>
      </c>
      <c r="L40" s="203">
        <f t="shared" si="12"/>
        <v>0</v>
      </c>
      <c r="M40" s="325"/>
      <c r="N40" s="16"/>
      <c r="O40" s="301">
        <f t="shared" si="11"/>
        <v>0</v>
      </c>
      <c r="P40" s="16"/>
      <c r="Q40" s="305">
        <f t="shared" si="13"/>
        <v>0</v>
      </c>
      <c r="R40" s="332"/>
      <c r="S40" s="246">
        <f>IF(R11=1,O40*6.67,IF(R11=2,(Q40+O40)*3.34))</f>
        <v>0</v>
      </c>
      <c r="T40" s="93">
        <f t="shared" si="14"/>
        <v>0</v>
      </c>
      <c r="U40" s="326"/>
      <c r="V40" s="245">
        <f t="shared" si="15"/>
        <v>0</v>
      </c>
      <c r="W40" s="203">
        <f t="shared" si="3"/>
        <v>1</v>
      </c>
      <c r="X40" s="3"/>
      <c r="Z40" s="382">
        <f t="shared" si="4"/>
        <v>0</v>
      </c>
      <c r="AA40" s="382">
        <f t="shared" si="5"/>
        <v>0</v>
      </c>
      <c r="AB40" s="382">
        <f t="shared" si="6"/>
        <v>0</v>
      </c>
      <c r="AC40" s="382">
        <f t="shared" si="7"/>
        <v>0</v>
      </c>
      <c r="AD40" s="382">
        <f t="shared" si="8"/>
        <v>0</v>
      </c>
      <c r="AE40" s="382">
        <f t="shared" si="9"/>
        <v>0</v>
      </c>
      <c r="AF40" s="382">
        <f t="shared" si="10"/>
        <v>0</v>
      </c>
    </row>
    <row r="41" spans="2:32" ht="13.2" x14ac:dyDescent="0.25">
      <c r="B41" s="1"/>
      <c r="C41" s="29">
        <f>'T1 2024'!C41</f>
        <v>30</v>
      </c>
      <c r="D41" s="30">
        <f>'T1 2024'!D41</f>
        <v>0</v>
      </c>
      <c r="E41" s="54">
        <f>'T1 2024'!E41</f>
        <v>0</v>
      </c>
      <c r="F41" s="54">
        <f>'T1 2024'!F41</f>
        <v>0</v>
      </c>
      <c r="G41" s="54">
        <f>'T1 2024'!G41</f>
        <v>0</v>
      </c>
      <c r="H41" s="328"/>
      <c r="I41" s="329"/>
      <c r="J41" s="329"/>
      <c r="K41" s="300">
        <f t="shared" si="1"/>
        <v>0</v>
      </c>
      <c r="L41" s="203">
        <f t="shared" si="12"/>
        <v>0</v>
      </c>
      <c r="M41" s="325"/>
      <c r="N41" s="16"/>
      <c r="O41" s="301">
        <f t="shared" si="11"/>
        <v>0</v>
      </c>
      <c r="P41" s="16"/>
      <c r="Q41" s="305">
        <f t="shared" si="13"/>
        <v>0</v>
      </c>
      <c r="R41" s="332"/>
      <c r="S41" s="246">
        <f>IF(R11=1,O41*6.67,IF(R11=2,(Q41+O41)*3.34))</f>
        <v>0</v>
      </c>
      <c r="T41" s="93">
        <f t="shared" si="14"/>
        <v>0</v>
      </c>
      <c r="U41" s="326"/>
      <c r="V41" s="245">
        <f t="shared" si="15"/>
        <v>0</v>
      </c>
      <c r="W41" s="203">
        <f t="shared" si="3"/>
        <v>1</v>
      </c>
      <c r="X41" s="3"/>
      <c r="Z41" s="382">
        <f t="shared" si="4"/>
        <v>0</v>
      </c>
      <c r="AA41" s="382">
        <f t="shared" si="5"/>
        <v>0</v>
      </c>
      <c r="AB41" s="382">
        <f t="shared" si="6"/>
        <v>0</v>
      </c>
      <c r="AC41" s="382">
        <f t="shared" si="7"/>
        <v>0</v>
      </c>
      <c r="AD41" s="382">
        <f t="shared" si="8"/>
        <v>0</v>
      </c>
      <c r="AE41" s="382">
        <f t="shared" si="9"/>
        <v>0</v>
      </c>
      <c r="AF41" s="382">
        <f t="shared" si="10"/>
        <v>0</v>
      </c>
    </row>
    <row r="42" spans="2:32" ht="13.2" x14ac:dyDescent="0.25">
      <c r="B42" s="1"/>
      <c r="C42" s="29">
        <f>'T1 2024'!C42</f>
        <v>31</v>
      </c>
      <c r="D42" s="30">
        <f>'T1 2024'!D42</f>
        <v>0</v>
      </c>
      <c r="E42" s="54">
        <f>'T1 2024'!E42</f>
        <v>0</v>
      </c>
      <c r="F42" s="54">
        <f>'T1 2024'!F42</f>
        <v>0</v>
      </c>
      <c r="G42" s="54">
        <f>'T1 2024'!G42</f>
        <v>0</v>
      </c>
      <c r="H42" s="328"/>
      <c r="I42" s="329"/>
      <c r="J42" s="329"/>
      <c r="K42" s="300">
        <f t="shared" si="1"/>
        <v>0</v>
      </c>
      <c r="L42" s="203">
        <f t="shared" si="12"/>
        <v>0</v>
      </c>
      <c r="M42" s="325"/>
      <c r="N42" s="16"/>
      <c r="O42" s="301">
        <f t="shared" si="11"/>
        <v>0</v>
      </c>
      <c r="P42" s="16"/>
      <c r="Q42" s="305">
        <f t="shared" si="13"/>
        <v>0</v>
      </c>
      <c r="R42" s="332"/>
      <c r="S42" s="246">
        <f>IF(R11=1,O42*6.67,IF(R11=2,(Q42+O42)*3.34))</f>
        <v>0</v>
      </c>
      <c r="T42" s="93">
        <f t="shared" si="14"/>
        <v>0</v>
      </c>
      <c r="U42" s="326"/>
      <c r="V42" s="245">
        <f t="shared" si="15"/>
        <v>0</v>
      </c>
      <c r="W42" s="203">
        <f t="shared" si="3"/>
        <v>1</v>
      </c>
      <c r="X42" s="3"/>
      <c r="Z42" s="382">
        <f t="shared" si="4"/>
        <v>0</v>
      </c>
      <c r="AA42" s="382">
        <f t="shared" si="5"/>
        <v>0</v>
      </c>
      <c r="AB42" s="382">
        <f t="shared" si="6"/>
        <v>0</v>
      </c>
      <c r="AC42" s="382">
        <f t="shared" si="7"/>
        <v>0</v>
      </c>
      <c r="AD42" s="382">
        <f t="shared" si="8"/>
        <v>0</v>
      </c>
      <c r="AE42" s="382">
        <f t="shared" si="9"/>
        <v>0</v>
      </c>
      <c r="AF42" s="382">
        <f t="shared" si="10"/>
        <v>0</v>
      </c>
    </row>
    <row r="43" spans="2:32" ht="13.2" x14ac:dyDescent="0.25">
      <c r="B43" s="1"/>
      <c r="C43" s="29">
        <f>'T1 2024'!C43</f>
        <v>32</v>
      </c>
      <c r="D43" s="30">
        <f>'T1 2024'!D43</f>
        <v>0</v>
      </c>
      <c r="E43" s="54">
        <f>'T1 2024'!E43</f>
        <v>0</v>
      </c>
      <c r="F43" s="54">
        <f>'T1 2024'!F43</f>
        <v>0</v>
      </c>
      <c r="G43" s="54">
        <f>'T1 2024'!G43</f>
        <v>0</v>
      </c>
      <c r="H43" s="328"/>
      <c r="I43" s="329"/>
      <c r="J43" s="329"/>
      <c r="K43" s="300">
        <f t="shared" si="1"/>
        <v>0</v>
      </c>
      <c r="L43" s="203">
        <f t="shared" si="12"/>
        <v>0</v>
      </c>
      <c r="M43" s="325"/>
      <c r="N43" s="16"/>
      <c r="O43" s="301">
        <f t="shared" si="11"/>
        <v>0</v>
      </c>
      <c r="P43" s="16"/>
      <c r="Q43" s="305">
        <f t="shared" si="13"/>
        <v>0</v>
      </c>
      <c r="R43" s="332"/>
      <c r="S43" s="246">
        <f>IF(R11=1,O43*6.67,IF(R11=2,(Q43+O43)*3.34))</f>
        <v>0</v>
      </c>
      <c r="T43" s="93">
        <f t="shared" si="14"/>
        <v>0</v>
      </c>
      <c r="U43" s="326"/>
      <c r="V43" s="245">
        <f t="shared" si="15"/>
        <v>0</v>
      </c>
      <c r="W43" s="203">
        <f t="shared" si="3"/>
        <v>1</v>
      </c>
      <c r="X43" s="3"/>
      <c r="Z43" s="382">
        <f t="shared" si="4"/>
        <v>0</v>
      </c>
      <c r="AA43" s="382">
        <f t="shared" si="5"/>
        <v>0</v>
      </c>
      <c r="AB43" s="382">
        <f t="shared" si="6"/>
        <v>0</v>
      </c>
      <c r="AC43" s="382">
        <f t="shared" si="7"/>
        <v>0</v>
      </c>
      <c r="AD43" s="382">
        <f t="shared" si="8"/>
        <v>0</v>
      </c>
      <c r="AE43" s="382">
        <f t="shared" si="9"/>
        <v>0</v>
      </c>
      <c r="AF43" s="382">
        <f t="shared" si="10"/>
        <v>0</v>
      </c>
    </row>
    <row r="44" spans="2:32" ht="13.2" x14ac:dyDescent="0.25">
      <c r="B44" s="1"/>
      <c r="C44" s="29">
        <f>'T1 2024'!C44</f>
        <v>33</v>
      </c>
      <c r="D44" s="30">
        <f>'T1 2024'!D44</f>
        <v>0</v>
      </c>
      <c r="E44" s="54">
        <f>'T1 2024'!E44</f>
        <v>0</v>
      </c>
      <c r="F44" s="54">
        <f>'T1 2024'!F44</f>
        <v>0</v>
      </c>
      <c r="G44" s="54">
        <f>'T1 2024'!G44</f>
        <v>0</v>
      </c>
      <c r="H44" s="328"/>
      <c r="I44" s="329"/>
      <c r="J44" s="329"/>
      <c r="K44" s="300">
        <f t="shared" ref="K44:K65" si="16">SUM(H44:J44)*3.334</f>
        <v>0</v>
      </c>
      <c r="L44" s="203">
        <f t="shared" si="12"/>
        <v>0</v>
      </c>
      <c r="M44" s="325"/>
      <c r="N44" s="16"/>
      <c r="O44" s="301">
        <f t="shared" si="11"/>
        <v>0</v>
      </c>
      <c r="P44" s="16"/>
      <c r="Q44" s="305">
        <f t="shared" si="13"/>
        <v>0</v>
      </c>
      <c r="R44" s="332"/>
      <c r="S44" s="246">
        <f>IF(R11=1,O44*6.67,IF(R11=2,(Q44+O44)*3.34))</f>
        <v>0</v>
      </c>
      <c r="T44" s="93">
        <f t="shared" si="14"/>
        <v>0</v>
      </c>
      <c r="U44" s="326"/>
      <c r="V44" s="245">
        <f t="shared" si="15"/>
        <v>0</v>
      </c>
      <c r="W44" s="203">
        <f t="shared" ref="W44:W65" si="17">IF(V44&gt;79,7,IF(V44&gt;69,6,IF(V44&gt;59,5,IF(V44&gt;49,4,IF(V44&gt;39,3,IF(V44&gt;29,2,1))))))</f>
        <v>1</v>
      </c>
      <c r="X44" s="3"/>
      <c r="Z44" s="382">
        <f t="shared" ref="Z44:Z65" si="18">IF(V44&lt;29.9,IF(V44&gt;0.1,1,0),0)</f>
        <v>0</v>
      </c>
      <c r="AA44" s="382">
        <f t="shared" ref="AA44:AA65" si="19">IF(V44&lt;39.9,IF(V44&gt;29.9,1,0),0)</f>
        <v>0</v>
      </c>
      <c r="AB44" s="382">
        <f t="shared" ref="AB44:AB65" si="20">IF(V44&lt;49.9,IF(V44&gt;39.9,1,0),0)</f>
        <v>0</v>
      </c>
      <c r="AC44" s="382">
        <f t="shared" ref="AC44:AC65" si="21">IF(V44&lt;59.9,IF(V44&gt;49.9,1,0),0)</f>
        <v>0</v>
      </c>
      <c r="AD44" s="382">
        <f t="shared" ref="AD44:AD65" si="22">IF(V44&lt;69.9,IF(V44&gt;59.9,1,0),0)</f>
        <v>0</v>
      </c>
      <c r="AE44" s="382">
        <f t="shared" ref="AE44:AE65" si="23">IF(V44&lt;79.9,IF(V44&gt;69.9,1,0),0)</f>
        <v>0</v>
      </c>
      <c r="AF44" s="382">
        <f t="shared" ref="AF44:AF65" si="24">IF(V44&lt;101,IF(V44&gt;79.9,1,0),0)</f>
        <v>0</v>
      </c>
    </row>
    <row r="45" spans="2:32" ht="13.2" x14ac:dyDescent="0.25">
      <c r="B45" s="1"/>
      <c r="C45" s="29">
        <f>'T1 2024'!C45</f>
        <v>34</v>
      </c>
      <c r="D45" s="30">
        <f>'T1 2024'!D45</f>
        <v>0</v>
      </c>
      <c r="E45" s="54">
        <f>'T1 2024'!E45</f>
        <v>0</v>
      </c>
      <c r="F45" s="54">
        <f>'T1 2024'!F45</f>
        <v>0</v>
      </c>
      <c r="G45" s="54">
        <f>'T1 2024'!G45</f>
        <v>0</v>
      </c>
      <c r="H45" s="328"/>
      <c r="I45" s="329"/>
      <c r="J45" s="329"/>
      <c r="K45" s="300">
        <f t="shared" si="16"/>
        <v>0</v>
      </c>
      <c r="L45" s="203">
        <f t="shared" si="12"/>
        <v>0</v>
      </c>
      <c r="M45" s="325"/>
      <c r="N45" s="16"/>
      <c r="O45" s="301">
        <f t="shared" si="11"/>
        <v>0</v>
      </c>
      <c r="P45" s="16"/>
      <c r="Q45" s="305">
        <f t="shared" si="13"/>
        <v>0</v>
      </c>
      <c r="R45" s="332"/>
      <c r="S45" s="246">
        <f>IF(R11=1,O45*6.67,IF(R11=2,(Q45+O45)*3.34))</f>
        <v>0</v>
      </c>
      <c r="T45" s="93">
        <f t="shared" si="14"/>
        <v>0</v>
      </c>
      <c r="U45" s="326"/>
      <c r="V45" s="245">
        <f t="shared" si="15"/>
        <v>0</v>
      </c>
      <c r="W45" s="203">
        <f t="shared" si="17"/>
        <v>1</v>
      </c>
      <c r="X45" s="3"/>
      <c r="Z45" s="382">
        <f t="shared" si="18"/>
        <v>0</v>
      </c>
      <c r="AA45" s="382">
        <f t="shared" si="19"/>
        <v>0</v>
      </c>
      <c r="AB45" s="382">
        <f t="shared" si="20"/>
        <v>0</v>
      </c>
      <c r="AC45" s="382">
        <f t="shared" si="21"/>
        <v>0</v>
      </c>
      <c r="AD45" s="382">
        <f t="shared" si="22"/>
        <v>0</v>
      </c>
      <c r="AE45" s="382">
        <f t="shared" si="23"/>
        <v>0</v>
      </c>
      <c r="AF45" s="382">
        <f t="shared" si="24"/>
        <v>0</v>
      </c>
    </row>
    <row r="46" spans="2:32" ht="13.2" x14ac:dyDescent="0.25">
      <c r="B46" s="1"/>
      <c r="C46" s="29">
        <f>'T1 2024'!C46</f>
        <v>35</v>
      </c>
      <c r="D46" s="30">
        <f>'T1 2024'!D46</f>
        <v>0</v>
      </c>
      <c r="E46" s="54">
        <f>'T1 2024'!E46</f>
        <v>0</v>
      </c>
      <c r="F46" s="54">
        <f>'T1 2024'!F46</f>
        <v>0</v>
      </c>
      <c r="G46" s="54">
        <f>'T1 2024'!G46</f>
        <v>0</v>
      </c>
      <c r="H46" s="328"/>
      <c r="I46" s="329"/>
      <c r="J46" s="329"/>
      <c r="K46" s="300">
        <f t="shared" si="16"/>
        <v>0</v>
      </c>
      <c r="L46" s="203">
        <f t="shared" si="12"/>
        <v>0</v>
      </c>
      <c r="M46" s="325"/>
      <c r="N46" s="16"/>
      <c r="O46" s="301">
        <f t="shared" si="11"/>
        <v>0</v>
      </c>
      <c r="P46" s="16"/>
      <c r="Q46" s="305">
        <f t="shared" si="13"/>
        <v>0</v>
      </c>
      <c r="R46" s="332"/>
      <c r="S46" s="246">
        <f>IF(R11=1,O46*6.67,IF(R11=2,(Q46+O46)*3.34))</f>
        <v>0</v>
      </c>
      <c r="T46" s="93">
        <f t="shared" si="14"/>
        <v>0</v>
      </c>
      <c r="U46" s="326"/>
      <c r="V46" s="245">
        <f t="shared" si="15"/>
        <v>0</v>
      </c>
      <c r="W46" s="203">
        <f t="shared" si="17"/>
        <v>1</v>
      </c>
      <c r="X46" s="3"/>
      <c r="Z46" s="382">
        <f t="shared" si="18"/>
        <v>0</v>
      </c>
      <c r="AA46" s="382">
        <f t="shared" si="19"/>
        <v>0</v>
      </c>
      <c r="AB46" s="382">
        <f t="shared" si="20"/>
        <v>0</v>
      </c>
      <c r="AC46" s="382">
        <f t="shared" si="21"/>
        <v>0</v>
      </c>
      <c r="AD46" s="382">
        <f t="shared" si="22"/>
        <v>0</v>
      </c>
      <c r="AE46" s="382">
        <f t="shared" si="23"/>
        <v>0</v>
      </c>
      <c r="AF46" s="382">
        <f t="shared" si="24"/>
        <v>0</v>
      </c>
    </row>
    <row r="47" spans="2:32" ht="13.2" x14ac:dyDescent="0.25">
      <c r="B47" s="1"/>
      <c r="C47" s="29">
        <f>'T1 2024'!C47</f>
        <v>36</v>
      </c>
      <c r="D47" s="30">
        <f>'T1 2024'!D47</f>
        <v>0</v>
      </c>
      <c r="E47" s="54">
        <f>'T1 2024'!E47</f>
        <v>0</v>
      </c>
      <c r="F47" s="54">
        <f>'T1 2024'!F47</f>
        <v>0</v>
      </c>
      <c r="G47" s="54">
        <f>'T1 2024'!G47</f>
        <v>0</v>
      </c>
      <c r="H47" s="328"/>
      <c r="I47" s="329"/>
      <c r="J47" s="329"/>
      <c r="K47" s="300">
        <f t="shared" si="16"/>
        <v>0</v>
      </c>
      <c r="L47" s="203">
        <f t="shared" si="12"/>
        <v>0</v>
      </c>
      <c r="M47" s="325"/>
      <c r="N47" s="16"/>
      <c r="O47" s="301">
        <f t="shared" si="11"/>
        <v>0</v>
      </c>
      <c r="P47" s="16"/>
      <c r="Q47" s="305">
        <f t="shared" si="13"/>
        <v>0</v>
      </c>
      <c r="R47" s="332"/>
      <c r="S47" s="246">
        <f>IF(R11=1,O47*6.67,IF(R11=2,(Q47+O47)*3.34))</f>
        <v>0</v>
      </c>
      <c r="T47" s="93">
        <f t="shared" si="14"/>
        <v>0</v>
      </c>
      <c r="U47" s="326"/>
      <c r="V47" s="245">
        <f t="shared" si="15"/>
        <v>0</v>
      </c>
      <c r="W47" s="203">
        <f t="shared" si="17"/>
        <v>1</v>
      </c>
      <c r="X47" s="3"/>
      <c r="Z47" s="382">
        <f t="shared" si="18"/>
        <v>0</v>
      </c>
      <c r="AA47" s="382">
        <f t="shared" si="19"/>
        <v>0</v>
      </c>
      <c r="AB47" s="382">
        <f t="shared" si="20"/>
        <v>0</v>
      </c>
      <c r="AC47" s="382">
        <f t="shared" si="21"/>
        <v>0</v>
      </c>
      <c r="AD47" s="382">
        <f t="shared" si="22"/>
        <v>0</v>
      </c>
      <c r="AE47" s="382">
        <f t="shared" si="23"/>
        <v>0</v>
      </c>
      <c r="AF47" s="382">
        <f t="shared" si="24"/>
        <v>0</v>
      </c>
    </row>
    <row r="48" spans="2:32" ht="13.2" x14ac:dyDescent="0.25">
      <c r="B48" s="1"/>
      <c r="C48" s="29">
        <f>'T1 2024'!C48</f>
        <v>37</v>
      </c>
      <c r="D48" s="30">
        <f>'T1 2024'!D48</f>
        <v>0</v>
      </c>
      <c r="E48" s="54">
        <f>'T1 2024'!E48</f>
        <v>0</v>
      </c>
      <c r="F48" s="54">
        <f>'T1 2024'!F48</f>
        <v>0</v>
      </c>
      <c r="G48" s="54">
        <f>'T1 2024'!G48</f>
        <v>0</v>
      </c>
      <c r="H48" s="328"/>
      <c r="I48" s="329"/>
      <c r="J48" s="329"/>
      <c r="K48" s="300">
        <f t="shared" si="16"/>
        <v>0</v>
      </c>
      <c r="L48" s="203">
        <f t="shared" si="12"/>
        <v>0</v>
      </c>
      <c r="M48" s="325"/>
      <c r="N48" s="16"/>
      <c r="O48" s="301">
        <f t="shared" si="11"/>
        <v>0</v>
      </c>
      <c r="P48" s="16"/>
      <c r="Q48" s="305">
        <f t="shared" si="13"/>
        <v>0</v>
      </c>
      <c r="R48" s="332"/>
      <c r="S48" s="246">
        <f>IF(R11=1,O48*6.67,IF(R11=2,(Q48+O48)*3.34))</f>
        <v>0</v>
      </c>
      <c r="T48" s="93">
        <f t="shared" si="14"/>
        <v>0</v>
      </c>
      <c r="U48" s="326"/>
      <c r="V48" s="245">
        <f t="shared" si="15"/>
        <v>0</v>
      </c>
      <c r="W48" s="203">
        <f t="shared" si="17"/>
        <v>1</v>
      </c>
      <c r="X48" s="3"/>
      <c r="Z48" s="382">
        <f t="shared" si="18"/>
        <v>0</v>
      </c>
      <c r="AA48" s="382">
        <f t="shared" si="19"/>
        <v>0</v>
      </c>
      <c r="AB48" s="382">
        <f t="shared" si="20"/>
        <v>0</v>
      </c>
      <c r="AC48" s="382">
        <f t="shared" si="21"/>
        <v>0</v>
      </c>
      <c r="AD48" s="382">
        <f t="shared" si="22"/>
        <v>0</v>
      </c>
      <c r="AE48" s="382">
        <f t="shared" si="23"/>
        <v>0</v>
      </c>
      <c r="AF48" s="382">
        <f t="shared" si="24"/>
        <v>0</v>
      </c>
    </row>
    <row r="49" spans="2:32" ht="13.2" x14ac:dyDescent="0.25">
      <c r="B49" s="1"/>
      <c r="C49" s="29">
        <f>'T1 2024'!C49</f>
        <v>38</v>
      </c>
      <c r="D49" s="30">
        <f>'T1 2024'!D49</f>
        <v>0</v>
      </c>
      <c r="E49" s="54">
        <f>'T1 2024'!E49</f>
        <v>0</v>
      </c>
      <c r="F49" s="54">
        <f>'T1 2024'!F49</f>
        <v>0</v>
      </c>
      <c r="G49" s="54">
        <f>'T1 2024'!G49</f>
        <v>0</v>
      </c>
      <c r="H49" s="328"/>
      <c r="I49" s="329"/>
      <c r="J49" s="329"/>
      <c r="K49" s="300">
        <f t="shared" si="16"/>
        <v>0</v>
      </c>
      <c r="L49" s="203">
        <f t="shared" si="12"/>
        <v>0</v>
      </c>
      <c r="M49" s="325"/>
      <c r="N49" s="16"/>
      <c r="O49" s="301">
        <f t="shared" si="11"/>
        <v>0</v>
      </c>
      <c r="P49" s="16"/>
      <c r="Q49" s="305">
        <f t="shared" si="13"/>
        <v>0</v>
      </c>
      <c r="R49" s="332"/>
      <c r="S49" s="246">
        <f>IF(R11=1,O49*6.67,IF(R11=2,(Q49+O49)*3.34))</f>
        <v>0</v>
      </c>
      <c r="T49" s="93">
        <f t="shared" si="14"/>
        <v>0</v>
      </c>
      <c r="U49" s="326"/>
      <c r="V49" s="245">
        <f t="shared" si="15"/>
        <v>0</v>
      </c>
      <c r="W49" s="203">
        <f t="shared" si="17"/>
        <v>1</v>
      </c>
      <c r="X49" s="3"/>
      <c r="Z49" s="382">
        <f t="shared" si="18"/>
        <v>0</v>
      </c>
      <c r="AA49" s="382">
        <f t="shared" si="19"/>
        <v>0</v>
      </c>
      <c r="AB49" s="382">
        <f t="shared" si="20"/>
        <v>0</v>
      </c>
      <c r="AC49" s="382">
        <f t="shared" si="21"/>
        <v>0</v>
      </c>
      <c r="AD49" s="382">
        <f t="shared" si="22"/>
        <v>0</v>
      </c>
      <c r="AE49" s="382">
        <f t="shared" si="23"/>
        <v>0</v>
      </c>
      <c r="AF49" s="382">
        <f t="shared" si="24"/>
        <v>0</v>
      </c>
    </row>
    <row r="50" spans="2:32" ht="13.2" x14ac:dyDescent="0.25">
      <c r="B50" s="1"/>
      <c r="C50" s="29">
        <f>'T1 2024'!C50</f>
        <v>39</v>
      </c>
      <c r="D50" s="30">
        <f>'T1 2024'!D50</f>
        <v>0</v>
      </c>
      <c r="E50" s="54">
        <f>'T1 2024'!E50</f>
        <v>0</v>
      </c>
      <c r="F50" s="54">
        <f>'T1 2024'!F50</f>
        <v>0</v>
      </c>
      <c r="G50" s="54">
        <f>'T1 2024'!G50</f>
        <v>0</v>
      </c>
      <c r="H50" s="328"/>
      <c r="I50" s="329"/>
      <c r="J50" s="329"/>
      <c r="K50" s="300">
        <f t="shared" si="16"/>
        <v>0</v>
      </c>
      <c r="L50" s="203">
        <f t="shared" si="12"/>
        <v>0</v>
      </c>
      <c r="M50" s="325"/>
      <c r="N50" s="16"/>
      <c r="O50" s="301">
        <f t="shared" si="11"/>
        <v>0</v>
      </c>
      <c r="P50" s="16"/>
      <c r="Q50" s="305">
        <f t="shared" si="13"/>
        <v>0</v>
      </c>
      <c r="R50" s="332"/>
      <c r="S50" s="246">
        <f>IF(R11=1,O50*6.67,IF(R11=2,(Q50+O50)*3.34))</f>
        <v>0</v>
      </c>
      <c r="T50" s="93">
        <f t="shared" si="14"/>
        <v>0</v>
      </c>
      <c r="U50" s="326"/>
      <c r="V50" s="245">
        <f t="shared" si="15"/>
        <v>0</v>
      </c>
      <c r="W50" s="203">
        <f t="shared" si="17"/>
        <v>1</v>
      </c>
      <c r="X50" s="3"/>
      <c r="Z50" s="382">
        <f t="shared" si="18"/>
        <v>0</v>
      </c>
      <c r="AA50" s="382">
        <f t="shared" si="19"/>
        <v>0</v>
      </c>
      <c r="AB50" s="382">
        <f t="shared" si="20"/>
        <v>0</v>
      </c>
      <c r="AC50" s="382">
        <f t="shared" si="21"/>
        <v>0</v>
      </c>
      <c r="AD50" s="382">
        <f t="shared" si="22"/>
        <v>0</v>
      </c>
      <c r="AE50" s="382">
        <f t="shared" si="23"/>
        <v>0</v>
      </c>
      <c r="AF50" s="382">
        <f t="shared" si="24"/>
        <v>0</v>
      </c>
    </row>
    <row r="51" spans="2:32" ht="13.2" x14ac:dyDescent="0.25">
      <c r="B51" s="1"/>
      <c r="C51" s="29">
        <f>'T1 2024'!C51</f>
        <v>40</v>
      </c>
      <c r="D51" s="30">
        <f>'T1 2024'!D51</f>
        <v>0</v>
      </c>
      <c r="E51" s="54">
        <f>'T1 2024'!E51</f>
        <v>0</v>
      </c>
      <c r="F51" s="54">
        <f>'T1 2024'!F51</f>
        <v>0</v>
      </c>
      <c r="G51" s="54">
        <f>'T1 2024'!G51</f>
        <v>0</v>
      </c>
      <c r="H51" s="328"/>
      <c r="I51" s="329"/>
      <c r="J51" s="329"/>
      <c r="K51" s="300">
        <f t="shared" si="16"/>
        <v>0</v>
      </c>
      <c r="L51" s="203">
        <f t="shared" si="12"/>
        <v>0</v>
      </c>
      <c r="M51" s="325"/>
      <c r="N51" s="16"/>
      <c r="O51" s="301">
        <f t="shared" si="11"/>
        <v>0</v>
      </c>
      <c r="P51" s="16"/>
      <c r="Q51" s="305">
        <f t="shared" si="13"/>
        <v>0</v>
      </c>
      <c r="R51" s="332"/>
      <c r="S51" s="246">
        <f>IF(R11=1,O51*6.67,IF(R11=2,(Q51+O51)*3.34))</f>
        <v>0</v>
      </c>
      <c r="T51" s="93">
        <f t="shared" si="14"/>
        <v>0</v>
      </c>
      <c r="U51" s="326"/>
      <c r="V51" s="245">
        <f t="shared" si="15"/>
        <v>0</v>
      </c>
      <c r="W51" s="203">
        <f t="shared" si="17"/>
        <v>1</v>
      </c>
      <c r="X51" s="3"/>
      <c r="Z51" s="382">
        <f t="shared" si="18"/>
        <v>0</v>
      </c>
      <c r="AA51" s="382">
        <f t="shared" si="19"/>
        <v>0</v>
      </c>
      <c r="AB51" s="382">
        <f t="shared" si="20"/>
        <v>0</v>
      </c>
      <c r="AC51" s="382">
        <f t="shared" si="21"/>
        <v>0</v>
      </c>
      <c r="AD51" s="382">
        <f t="shared" si="22"/>
        <v>0</v>
      </c>
      <c r="AE51" s="382">
        <f t="shared" si="23"/>
        <v>0</v>
      </c>
      <c r="AF51" s="382">
        <f t="shared" si="24"/>
        <v>0</v>
      </c>
    </row>
    <row r="52" spans="2:32" ht="13.2" x14ac:dyDescent="0.25">
      <c r="B52" s="1"/>
      <c r="C52" s="29">
        <f>'T1 2024'!C52</f>
        <v>41</v>
      </c>
      <c r="D52" s="30">
        <f>'T1 2024'!D52</f>
        <v>0</v>
      </c>
      <c r="E52" s="54">
        <f>'T1 2024'!E52</f>
        <v>0</v>
      </c>
      <c r="F52" s="54">
        <f>'T1 2024'!F52</f>
        <v>0</v>
      </c>
      <c r="G52" s="54">
        <f>'T1 2024'!G52</f>
        <v>0</v>
      </c>
      <c r="H52" s="328"/>
      <c r="I52" s="329"/>
      <c r="J52" s="329"/>
      <c r="K52" s="300">
        <f t="shared" si="16"/>
        <v>0</v>
      </c>
      <c r="L52" s="203">
        <f t="shared" si="12"/>
        <v>0</v>
      </c>
      <c r="M52" s="325"/>
      <c r="N52" s="16"/>
      <c r="O52" s="301">
        <f t="shared" si="11"/>
        <v>0</v>
      </c>
      <c r="P52" s="16"/>
      <c r="Q52" s="305">
        <f t="shared" si="13"/>
        <v>0</v>
      </c>
      <c r="R52" s="332"/>
      <c r="S52" s="246">
        <f>IF(R11=1,O52*6.67,IF(R11=2,(Q52+O52)*3.34))</f>
        <v>0</v>
      </c>
      <c r="T52" s="93">
        <f t="shared" si="14"/>
        <v>0</v>
      </c>
      <c r="U52" s="326"/>
      <c r="V52" s="245">
        <f t="shared" si="15"/>
        <v>0</v>
      </c>
      <c r="W52" s="203">
        <f t="shared" si="17"/>
        <v>1</v>
      </c>
      <c r="X52" s="3"/>
      <c r="Z52" s="382">
        <f t="shared" si="18"/>
        <v>0</v>
      </c>
      <c r="AA52" s="382">
        <f t="shared" si="19"/>
        <v>0</v>
      </c>
      <c r="AB52" s="382">
        <f t="shared" si="20"/>
        <v>0</v>
      </c>
      <c r="AC52" s="382">
        <f t="shared" si="21"/>
        <v>0</v>
      </c>
      <c r="AD52" s="382">
        <f t="shared" si="22"/>
        <v>0</v>
      </c>
      <c r="AE52" s="382">
        <f t="shared" si="23"/>
        <v>0</v>
      </c>
      <c r="AF52" s="382">
        <f t="shared" si="24"/>
        <v>0</v>
      </c>
    </row>
    <row r="53" spans="2:32" ht="13.2" x14ac:dyDescent="0.25">
      <c r="B53" s="1"/>
      <c r="C53" s="29">
        <f>'T1 2024'!C53</f>
        <v>42</v>
      </c>
      <c r="D53" s="30">
        <f>'T1 2024'!D53</f>
        <v>0</v>
      </c>
      <c r="E53" s="54">
        <f>'T1 2024'!E53</f>
        <v>0</v>
      </c>
      <c r="F53" s="54">
        <f>'T1 2024'!F53</f>
        <v>0</v>
      </c>
      <c r="G53" s="54">
        <f>'T1 2024'!G53</f>
        <v>0</v>
      </c>
      <c r="H53" s="328"/>
      <c r="I53" s="329"/>
      <c r="J53" s="329"/>
      <c r="K53" s="300">
        <f t="shared" si="16"/>
        <v>0</v>
      </c>
      <c r="L53" s="203">
        <f t="shared" si="12"/>
        <v>0</v>
      </c>
      <c r="M53" s="325"/>
      <c r="N53" s="16"/>
      <c r="O53" s="301">
        <f t="shared" si="11"/>
        <v>0</v>
      </c>
      <c r="P53" s="16"/>
      <c r="Q53" s="305">
        <f t="shared" si="13"/>
        <v>0</v>
      </c>
      <c r="R53" s="332"/>
      <c r="S53" s="246">
        <f>IF(R11=1,O53*6.67,IF(R11=2,(Q53+O53)*3.34))</f>
        <v>0</v>
      </c>
      <c r="T53" s="93">
        <f t="shared" si="14"/>
        <v>0</v>
      </c>
      <c r="U53" s="326"/>
      <c r="V53" s="245">
        <f t="shared" si="15"/>
        <v>0</v>
      </c>
      <c r="W53" s="203">
        <f t="shared" si="17"/>
        <v>1</v>
      </c>
      <c r="X53" s="3"/>
      <c r="Z53" s="382">
        <f t="shared" si="18"/>
        <v>0</v>
      </c>
      <c r="AA53" s="382">
        <f t="shared" si="19"/>
        <v>0</v>
      </c>
      <c r="AB53" s="382">
        <f t="shared" si="20"/>
        <v>0</v>
      </c>
      <c r="AC53" s="382">
        <f t="shared" si="21"/>
        <v>0</v>
      </c>
      <c r="AD53" s="382">
        <f t="shared" si="22"/>
        <v>0</v>
      </c>
      <c r="AE53" s="382">
        <f t="shared" si="23"/>
        <v>0</v>
      </c>
      <c r="AF53" s="382">
        <f t="shared" si="24"/>
        <v>0</v>
      </c>
    </row>
    <row r="54" spans="2:32" ht="13.2" x14ac:dyDescent="0.25">
      <c r="B54" s="1"/>
      <c r="C54" s="29">
        <f>'T1 2024'!C54</f>
        <v>43</v>
      </c>
      <c r="D54" s="30">
        <f>'T1 2024'!D54</f>
        <v>0</v>
      </c>
      <c r="E54" s="54">
        <f>'T1 2024'!E54</f>
        <v>0</v>
      </c>
      <c r="F54" s="54">
        <f>'T1 2024'!F54</f>
        <v>0</v>
      </c>
      <c r="G54" s="54">
        <f>'T1 2024'!G54</f>
        <v>0</v>
      </c>
      <c r="H54" s="328"/>
      <c r="I54" s="329"/>
      <c r="J54" s="329"/>
      <c r="K54" s="300">
        <f t="shared" si="16"/>
        <v>0</v>
      </c>
      <c r="L54" s="203">
        <f t="shared" si="12"/>
        <v>0</v>
      </c>
      <c r="M54" s="325"/>
      <c r="N54" s="16"/>
      <c r="O54" s="301">
        <f t="shared" si="11"/>
        <v>0</v>
      </c>
      <c r="P54" s="16"/>
      <c r="Q54" s="305">
        <f t="shared" si="13"/>
        <v>0</v>
      </c>
      <c r="R54" s="332"/>
      <c r="S54" s="246">
        <f>IF(R11=1,O54*6.67,IF(R11=2,(Q54+O54)*3.34))</f>
        <v>0</v>
      </c>
      <c r="T54" s="93">
        <f t="shared" si="14"/>
        <v>0</v>
      </c>
      <c r="U54" s="326"/>
      <c r="V54" s="245">
        <f t="shared" si="15"/>
        <v>0</v>
      </c>
      <c r="W54" s="203">
        <f t="shared" si="17"/>
        <v>1</v>
      </c>
      <c r="X54" s="3"/>
      <c r="Z54" s="382">
        <f t="shared" si="18"/>
        <v>0</v>
      </c>
      <c r="AA54" s="382">
        <f t="shared" si="19"/>
        <v>0</v>
      </c>
      <c r="AB54" s="382">
        <f t="shared" si="20"/>
        <v>0</v>
      </c>
      <c r="AC54" s="382">
        <f t="shared" si="21"/>
        <v>0</v>
      </c>
      <c r="AD54" s="382">
        <f t="shared" si="22"/>
        <v>0</v>
      </c>
      <c r="AE54" s="382">
        <f t="shared" si="23"/>
        <v>0</v>
      </c>
      <c r="AF54" s="382">
        <f t="shared" si="24"/>
        <v>0</v>
      </c>
    </row>
    <row r="55" spans="2:32" ht="13.2" x14ac:dyDescent="0.25">
      <c r="B55" s="1"/>
      <c r="C55" s="29">
        <f>'T1 2024'!C55</f>
        <v>44</v>
      </c>
      <c r="D55" s="30">
        <f>'T1 2024'!D55</f>
        <v>0</v>
      </c>
      <c r="E55" s="54">
        <f>'T1 2024'!E55</f>
        <v>0</v>
      </c>
      <c r="F55" s="54">
        <f>'T1 2024'!F55</f>
        <v>0</v>
      </c>
      <c r="G55" s="54">
        <f>'T1 2024'!G55</f>
        <v>0</v>
      </c>
      <c r="H55" s="328"/>
      <c r="I55" s="329"/>
      <c r="J55" s="329"/>
      <c r="K55" s="300">
        <f t="shared" si="16"/>
        <v>0</v>
      </c>
      <c r="L55" s="203">
        <f t="shared" si="12"/>
        <v>0</v>
      </c>
      <c r="M55" s="325"/>
      <c r="N55" s="16"/>
      <c r="O55" s="301">
        <f t="shared" si="11"/>
        <v>0</v>
      </c>
      <c r="P55" s="16"/>
      <c r="Q55" s="305">
        <f t="shared" si="13"/>
        <v>0</v>
      </c>
      <c r="R55" s="332"/>
      <c r="S55" s="246">
        <f>IF(R11=1,O55*6.67,IF(R11=2,(Q55+O55)*3.34))</f>
        <v>0</v>
      </c>
      <c r="T55" s="93">
        <f t="shared" si="14"/>
        <v>0</v>
      </c>
      <c r="U55" s="326"/>
      <c r="V55" s="245">
        <f t="shared" si="15"/>
        <v>0</v>
      </c>
      <c r="W55" s="203">
        <f t="shared" si="17"/>
        <v>1</v>
      </c>
      <c r="X55" s="3"/>
      <c r="Z55" s="382">
        <f t="shared" si="18"/>
        <v>0</v>
      </c>
      <c r="AA55" s="382">
        <f t="shared" si="19"/>
        <v>0</v>
      </c>
      <c r="AB55" s="382">
        <f t="shared" si="20"/>
        <v>0</v>
      </c>
      <c r="AC55" s="382">
        <f t="shared" si="21"/>
        <v>0</v>
      </c>
      <c r="AD55" s="382">
        <f t="shared" si="22"/>
        <v>0</v>
      </c>
      <c r="AE55" s="382">
        <f t="shared" si="23"/>
        <v>0</v>
      </c>
      <c r="AF55" s="382">
        <f t="shared" si="24"/>
        <v>0</v>
      </c>
    </row>
    <row r="56" spans="2:32" ht="13.2" x14ac:dyDescent="0.25">
      <c r="B56" s="1"/>
      <c r="C56" s="29">
        <f>'T1 2024'!C56</f>
        <v>45</v>
      </c>
      <c r="D56" s="30">
        <f>'T1 2024'!D56</f>
        <v>0</v>
      </c>
      <c r="E56" s="54">
        <f>'T1 2024'!E56</f>
        <v>0</v>
      </c>
      <c r="F56" s="54">
        <f>'T1 2024'!F56</f>
        <v>0</v>
      </c>
      <c r="G56" s="54">
        <f>'T1 2024'!G56</f>
        <v>0</v>
      </c>
      <c r="H56" s="328"/>
      <c r="I56" s="329"/>
      <c r="J56" s="329"/>
      <c r="K56" s="300">
        <f t="shared" si="16"/>
        <v>0</v>
      </c>
      <c r="L56" s="203">
        <f t="shared" si="12"/>
        <v>0</v>
      </c>
      <c r="M56" s="325"/>
      <c r="N56" s="16"/>
      <c r="O56" s="301">
        <f t="shared" si="11"/>
        <v>0</v>
      </c>
      <c r="P56" s="16"/>
      <c r="Q56" s="305">
        <f t="shared" si="13"/>
        <v>0</v>
      </c>
      <c r="R56" s="332"/>
      <c r="S56" s="246">
        <f>IF(R11=1,O56*6.67,IF(R11=2,(Q56+O56)*3.34))</f>
        <v>0</v>
      </c>
      <c r="T56" s="93">
        <f t="shared" si="14"/>
        <v>0</v>
      </c>
      <c r="U56" s="326"/>
      <c r="V56" s="245">
        <f t="shared" si="15"/>
        <v>0</v>
      </c>
      <c r="W56" s="203">
        <f t="shared" si="17"/>
        <v>1</v>
      </c>
      <c r="X56" s="3"/>
      <c r="Z56" s="382">
        <f t="shared" si="18"/>
        <v>0</v>
      </c>
      <c r="AA56" s="382">
        <f t="shared" si="19"/>
        <v>0</v>
      </c>
      <c r="AB56" s="382">
        <f t="shared" si="20"/>
        <v>0</v>
      </c>
      <c r="AC56" s="382">
        <f t="shared" si="21"/>
        <v>0</v>
      </c>
      <c r="AD56" s="382">
        <f t="shared" si="22"/>
        <v>0</v>
      </c>
      <c r="AE56" s="382">
        <f t="shared" si="23"/>
        <v>0</v>
      </c>
      <c r="AF56" s="382">
        <f t="shared" si="24"/>
        <v>0</v>
      </c>
    </row>
    <row r="57" spans="2:32" ht="13.2" x14ac:dyDescent="0.25">
      <c r="B57" s="1"/>
      <c r="C57" s="29">
        <f>'T1 2024'!C57</f>
        <v>46</v>
      </c>
      <c r="D57" s="30">
        <f>'T1 2024'!D57</f>
        <v>0</v>
      </c>
      <c r="E57" s="54">
        <f>'T1 2024'!E57</f>
        <v>0</v>
      </c>
      <c r="F57" s="54">
        <f>'T1 2024'!F57</f>
        <v>0</v>
      </c>
      <c r="G57" s="54">
        <f>'T1 2024'!G57</f>
        <v>0</v>
      </c>
      <c r="H57" s="328"/>
      <c r="I57" s="329"/>
      <c r="J57" s="329"/>
      <c r="K57" s="300">
        <f t="shared" si="16"/>
        <v>0</v>
      </c>
      <c r="L57" s="203">
        <f t="shared" si="12"/>
        <v>0</v>
      </c>
      <c r="M57" s="325"/>
      <c r="N57" s="16"/>
      <c r="O57" s="301">
        <f t="shared" si="11"/>
        <v>0</v>
      </c>
      <c r="P57" s="16"/>
      <c r="Q57" s="305">
        <f t="shared" si="13"/>
        <v>0</v>
      </c>
      <c r="R57" s="332"/>
      <c r="S57" s="246">
        <f>IF(R11=1,O57*6.67,IF(R11=2,(Q57+O57)*3.34))</f>
        <v>0</v>
      </c>
      <c r="T57" s="93">
        <f t="shared" si="14"/>
        <v>0</v>
      </c>
      <c r="U57" s="326"/>
      <c r="V57" s="245">
        <f t="shared" si="15"/>
        <v>0</v>
      </c>
      <c r="W57" s="203">
        <f t="shared" si="17"/>
        <v>1</v>
      </c>
      <c r="X57" s="3"/>
      <c r="Z57" s="382">
        <f t="shared" si="18"/>
        <v>0</v>
      </c>
      <c r="AA57" s="382">
        <f t="shared" si="19"/>
        <v>0</v>
      </c>
      <c r="AB57" s="382">
        <f t="shared" si="20"/>
        <v>0</v>
      </c>
      <c r="AC57" s="382">
        <f t="shared" si="21"/>
        <v>0</v>
      </c>
      <c r="AD57" s="382">
        <f t="shared" si="22"/>
        <v>0</v>
      </c>
      <c r="AE57" s="382">
        <f t="shared" si="23"/>
        <v>0</v>
      </c>
      <c r="AF57" s="382">
        <f t="shared" si="24"/>
        <v>0</v>
      </c>
    </row>
    <row r="58" spans="2:32" ht="13.2" x14ac:dyDescent="0.25">
      <c r="B58" s="1"/>
      <c r="C58" s="29">
        <f>'T1 2024'!C58</f>
        <v>47</v>
      </c>
      <c r="D58" s="30">
        <f>'T1 2024'!D58</f>
        <v>0</v>
      </c>
      <c r="E58" s="54">
        <f>'T1 2024'!E58</f>
        <v>0</v>
      </c>
      <c r="F58" s="54">
        <f>'T1 2024'!F58</f>
        <v>0</v>
      </c>
      <c r="G58" s="54">
        <f>'T1 2024'!G58</f>
        <v>0</v>
      </c>
      <c r="H58" s="328"/>
      <c r="I58" s="329"/>
      <c r="J58" s="329"/>
      <c r="K58" s="300">
        <f t="shared" si="16"/>
        <v>0</v>
      </c>
      <c r="L58" s="203">
        <f t="shared" si="12"/>
        <v>0</v>
      </c>
      <c r="M58" s="325"/>
      <c r="N58" s="16"/>
      <c r="O58" s="301">
        <f t="shared" si="11"/>
        <v>0</v>
      </c>
      <c r="P58" s="16"/>
      <c r="Q58" s="305">
        <f t="shared" si="13"/>
        <v>0</v>
      </c>
      <c r="R58" s="332"/>
      <c r="S58" s="246">
        <f>IF(R11=1,O58*6.67,IF(R11=2,(Q58+O58)*3.34))</f>
        <v>0</v>
      </c>
      <c r="T58" s="93">
        <f t="shared" si="14"/>
        <v>0</v>
      </c>
      <c r="U58" s="326"/>
      <c r="V58" s="245">
        <f t="shared" si="15"/>
        <v>0</v>
      </c>
      <c r="W58" s="203">
        <f t="shared" si="17"/>
        <v>1</v>
      </c>
      <c r="X58" s="3"/>
      <c r="Z58" s="382">
        <f t="shared" si="18"/>
        <v>0</v>
      </c>
      <c r="AA58" s="382">
        <f t="shared" si="19"/>
        <v>0</v>
      </c>
      <c r="AB58" s="382">
        <f t="shared" si="20"/>
        <v>0</v>
      </c>
      <c r="AC58" s="382">
        <f t="shared" si="21"/>
        <v>0</v>
      </c>
      <c r="AD58" s="382">
        <f t="shared" si="22"/>
        <v>0</v>
      </c>
      <c r="AE58" s="382">
        <f t="shared" si="23"/>
        <v>0</v>
      </c>
      <c r="AF58" s="382">
        <f t="shared" si="24"/>
        <v>0</v>
      </c>
    </row>
    <row r="59" spans="2:32" ht="13.2" x14ac:dyDescent="0.25">
      <c r="B59" s="1"/>
      <c r="C59" s="29">
        <f>'T1 2024'!C59</f>
        <v>48</v>
      </c>
      <c r="D59" s="30">
        <f>'T1 2024'!D59</f>
        <v>0</v>
      </c>
      <c r="E59" s="54">
        <f>'T1 2024'!E59</f>
        <v>0</v>
      </c>
      <c r="F59" s="54">
        <f>'T1 2024'!F59</f>
        <v>0</v>
      </c>
      <c r="G59" s="54">
        <f>'T1 2024'!G59</f>
        <v>0</v>
      </c>
      <c r="H59" s="328"/>
      <c r="I59" s="329"/>
      <c r="J59" s="329"/>
      <c r="K59" s="300">
        <f t="shared" si="16"/>
        <v>0</v>
      </c>
      <c r="L59" s="203">
        <f t="shared" si="12"/>
        <v>0</v>
      </c>
      <c r="M59" s="325"/>
      <c r="N59" s="16"/>
      <c r="O59" s="301">
        <f t="shared" si="11"/>
        <v>0</v>
      </c>
      <c r="P59" s="16"/>
      <c r="Q59" s="305">
        <f t="shared" si="13"/>
        <v>0</v>
      </c>
      <c r="R59" s="332"/>
      <c r="S59" s="246">
        <f>IF(R11=1,O59*6.67,IF(R11=2,(Q59+O59)*3.34))</f>
        <v>0</v>
      </c>
      <c r="T59" s="93">
        <f t="shared" si="14"/>
        <v>0</v>
      </c>
      <c r="U59" s="326"/>
      <c r="V59" s="245">
        <f t="shared" si="15"/>
        <v>0</v>
      </c>
      <c r="W59" s="203">
        <f t="shared" si="17"/>
        <v>1</v>
      </c>
      <c r="X59" s="3"/>
      <c r="Z59" s="382">
        <f t="shared" si="18"/>
        <v>0</v>
      </c>
      <c r="AA59" s="382">
        <f t="shared" si="19"/>
        <v>0</v>
      </c>
      <c r="AB59" s="382">
        <f t="shared" si="20"/>
        <v>0</v>
      </c>
      <c r="AC59" s="382">
        <f t="shared" si="21"/>
        <v>0</v>
      </c>
      <c r="AD59" s="382">
        <f t="shared" si="22"/>
        <v>0</v>
      </c>
      <c r="AE59" s="382">
        <f t="shared" si="23"/>
        <v>0</v>
      </c>
      <c r="AF59" s="382">
        <f t="shared" si="24"/>
        <v>0</v>
      </c>
    </row>
    <row r="60" spans="2:32" ht="13.2" x14ac:dyDescent="0.25">
      <c r="B60" s="1"/>
      <c r="C60" s="29">
        <f>'T1 2024'!C60</f>
        <v>49</v>
      </c>
      <c r="D60" s="30">
        <f>'T1 2024'!D60</f>
        <v>0</v>
      </c>
      <c r="E60" s="54">
        <f>'T1 2024'!E60</f>
        <v>0</v>
      </c>
      <c r="F60" s="54">
        <f>'T1 2024'!F60</f>
        <v>0</v>
      </c>
      <c r="G60" s="54">
        <f>'T1 2024'!G60</f>
        <v>0</v>
      </c>
      <c r="H60" s="328"/>
      <c r="I60" s="329"/>
      <c r="J60" s="329"/>
      <c r="K60" s="300">
        <f t="shared" si="16"/>
        <v>0</v>
      </c>
      <c r="L60" s="203">
        <f t="shared" si="12"/>
        <v>0</v>
      </c>
      <c r="M60" s="325"/>
      <c r="N60" s="16"/>
      <c r="O60" s="301">
        <f t="shared" si="11"/>
        <v>0</v>
      </c>
      <c r="P60" s="16"/>
      <c r="Q60" s="305">
        <f t="shared" si="13"/>
        <v>0</v>
      </c>
      <c r="R60" s="332"/>
      <c r="S60" s="246">
        <f>IF(R11=1,O60*6.67,IF(R11=2,(Q60+O60)*3.34))</f>
        <v>0</v>
      </c>
      <c r="T60" s="93">
        <f t="shared" si="14"/>
        <v>0</v>
      </c>
      <c r="U60" s="326"/>
      <c r="V60" s="245">
        <f t="shared" si="15"/>
        <v>0</v>
      </c>
      <c r="W60" s="203">
        <f t="shared" si="17"/>
        <v>1</v>
      </c>
      <c r="X60" s="3"/>
      <c r="Z60" s="382">
        <f t="shared" si="18"/>
        <v>0</v>
      </c>
      <c r="AA60" s="382">
        <f t="shared" si="19"/>
        <v>0</v>
      </c>
      <c r="AB60" s="382">
        <f t="shared" si="20"/>
        <v>0</v>
      </c>
      <c r="AC60" s="382">
        <f t="shared" si="21"/>
        <v>0</v>
      </c>
      <c r="AD60" s="382">
        <f t="shared" si="22"/>
        <v>0</v>
      </c>
      <c r="AE60" s="382">
        <f t="shared" si="23"/>
        <v>0</v>
      </c>
      <c r="AF60" s="382">
        <f t="shared" si="24"/>
        <v>0</v>
      </c>
    </row>
    <row r="61" spans="2:32" ht="13.2" x14ac:dyDescent="0.25">
      <c r="B61" s="1"/>
      <c r="C61" s="29">
        <f>'T1 2024'!C61</f>
        <v>50</v>
      </c>
      <c r="D61" s="30">
        <f>'T1 2024'!D61</f>
        <v>0</v>
      </c>
      <c r="E61" s="54">
        <f>'T1 2024'!E61</f>
        <v>0</v>
      </c>
      <c r="F61" s="54">
        <f>'T1 2024'!F61</f>
        <v>0</v>
      </c>
      <c r="G61" s="54">
        <f>'T1 2024'!G61</f>
        <v>0</v>
      </c>
      <c r="H61" s="328"/>
      <c r="I61" s="329"/>
      <c r="J61" s="329"/>
      <c r="K61" s="300">
        <f t="shared" si="16"/>
        <v>0</v>
      </c>
      <c r="L61" s="203">
        <f t="shared" si="12"/>
        <v>0</v>
      </c>
      <c r="M61" s="325"/>
      <c r="N61" s="16"/>
      <c r="O61" s="301">
        <f t="shared" si="11"/>
        <v>0</v>
      </c>
      <c r="P61" s="16"/>
      <c r="Q61" s="305">
        <f t="shared" si="13"/>
        <v>0</v>
      </c>
      <c r="R61" s="332"/>
      <c r="S61" s="246">
        <f>IF(R11=1,O61*6.67,IF(R11=2,(Q61+O61)*3.34))</f>
        <v>0</v>
      </c>
      <c r="T61" s="93">
        <f t="shared" si="14"/>
        <v>0</v>
      </c>
      <c r="U61" s="326"/>
      <c r="V61" s="245">
        <f t="shared" si="15"/>
        <v>0</v>
      </c>
      <c r="W61" s="203">
        <f t="shared" si="17"/>
        <v>1</v>
      </c>
      <c r="X61" s="3"/>
      <c r="Z61" s="382">
        <f t="shared" si="18"/>
        <v>0</v>
      </c>
      <c r="AA61" s="382">
        <f t="shared" si="19"/>
        <v>0</v>
      </c>
      <c r="AB61" s="382">
        <f t="shared" si="20"/>
        <v>0</v>
      </c>
      <c r="AC61" s="382">
        <f t="shared" si="21"/>
        <v>0</v>
      </c>
      <c r="AD61" s="382">
        <f t="shared" si="22"/>
        <v>0</v>
      </c>
      <c r="AE61" s="382">
        <f t="shared" si="23"/>
        <v>0</v>
      </c>
      <c r="AF61" s="382">
        <f t="shared" si="24"/>
        <v>0</v>
      </c>
    </row>
    <row r="62" spans="2:32" ht="13.2" x14ac:dyDescent="0.25">
      <c r="B62" s="1"/>
      <c r="C62" s="29">
        <f>'T1 2024'!C62</f>
        <v>51</v>
      </c>
      <c r="D62" s="30">
        <f>'T1 2024'!D62</f>
        <v>0</v>
      </c>
      <c r="E62" s="54">
        <f>'T1 2024'!E62</f>
        <v>0</v>
      </c>
      <c r="F62" s="54">
        <f>'T1 2024'!F62</f>
        <v>0</v>
      </c>
      <c r="G62" s="54">
        <f>'T1 2024'!G62</f>
        <v>0</v>
      </c>
      <c r="H62" s="328"/>
      <c r="I62" s="329"/>
      <c r="J62" s="329"/>
      <c r="K62" s="300">
        <f t="shared" si="16"/>
        <v>0</v>
      </c>
      <c r="L62" s="203">
        <f t="shared" si="12"/>
        <v>0</v>
      </c>
      <c r="M62" s="325"/>
      <c r="N62" s="16"/>
      <c r="O62" s="301">
        <f t="shared" si="11"/>
        <v>0</v>
      </c>
      <c r="P62" s="16"/>
      <c r="Q62" s="305">
        <f t="shared" si="13"/>
        <v>0</v>
      </c>
      <c r="R62" s="332"/>
      <c r="S62" s="246">
        <f>IF(R11=1,O62*6.67,IF(R11=2,(Q62+O62)*3.34))</f>
        <v>0</v>
      </c>
      <c r="T62" s="93">
        <f t="shared" si="14"/>
        <v>0</v>
      </c>
      <c r="U62" s="326"/>
      <c r="V62" s="245">
        <f t="shared" si="15"/>
        <v>0</v>
      </c>
      <c r="W62" s="203">
        <f t="shared" si="17"/>
        <v>1</v>
      </c>
      <c r="X62" s="3"/>
      <c r="Z62" s="382">
        <f t="shared" si="18"/>
        <v>0</v>
      </c>
      <c r="AA62" s="382">
        <f t="shared" si="19"/>
        <v>0</v>
      </c>
      <c r="AB62" s="382">
        <f t="shared" si="20"/>
        <v>0</v>
      </c>
      <c r="AC62" s="382">
        <f t="shared" si="21"/>
        <v>0</v>
      </c>
      <c r="AD62" s="382">
        <f t="shared" si="22"/>
        <v>0</v>
      </c>
      <c r="AE62" s="382">
        <f t="shared" si="23"/>
        <v>0</v>
      </c>
      <c r="AF62" s="382">
        <f t="shared" si="24"/>
        <v>0</v>
      </c>
    </row>
    <row r="63" spans="2:32" ht="13.2" x14ac:dyDescent="0.25">
      <c r="B63" s="1"/>
      <c r="C63" s="29">
        <f>'T1 2024'!C63</f>
        <v>52</v>
      </c>
      <c r="D63" s="30">
        <f>'T1 2024'!D63</f>
        <v>0</v>
      </c>
      <c r="E63" s="54">
        <f>'T1 2024'!E63</f>
        <v>0</v>
      </c>
      <c r="F63" s="54">
        <f>'T1 2024'!F63</f>
        <v>0</v>
      </c>
      <c r="G63" s="54">
        <f>'T1 2024'!G63</f>
        <v>0</v>
      </c>
      <c r="H63" s="328"/>
      <c r="I63" s="329"/>
      <c r="J63" s="329"/>
      <c r="K63" s="300">
        <f t="shared" si="16"/>
        <v>0</v>
      </c>
      <c r="L63" s="203">
        <f t="shared" si="12"/>
        <v>0</v>
      </c>
      <c r="M63" s="325"/>
      <c r="N63" s="16"/>
      <c r="O63" s="301">
        <f t="shared" si="11"/>
        <v>0</v>
      </c>
      <c r="P63" s="16"/>
      <c r="Q63" s="305">
        <f t="shared" si="13"/>
        <v>0</v>
      </c>
      <c r="R63" s="332"/>
      <c r="S63" s="246">
        <f>IF(R11=1,O63*6.67,IF(R11=2,(Q63+O63)*3.34))</f>
        <v>0</v>
      </c>
      <c r="T63" s="93">
        <f t="shared" si="14"/>
        <v>0</v>
      </c>
      <c r="U63" s="326"/>
      <c r="V63" s="245">
        <f t="shared" si="15"/>
        <v>0</v>
      </c>
      <c r="W63" s="203">
        <f t="shared" si="17"/>
        <v>1</v>
      </c>
      <c r="X63" s="3"/>
      <c r="Z63" s="382">
        <f t="shared" si="18"/>
        <v>0</v>
      </c>
      <c r="AA63" s="382">
        <f t="shared" si="19"/>
        <v>0</v>
      </c>
      <c r="AB63" s="382">
        <f t="shared" si="20"/>
        <v>0</v>
      </c>
      <c r="AC63" s="382">
        <f t="shared" si="21"/>
        <v>0</v>
      </c>
      <c r="AD63" s="382">
        <f t="shared" si="22"/>
        <v>0</v>
      </c>
      <c r="AE63" s="382">
        <f t="shared" si="23"/>
        <v>0</v>
      </c>
      <c r="AF63" s="382">
        <f t="shared" si="24"/>
        <v>0</v>
      </c>
    </row>
    <row r="64" spans="2:32" ht="13.2" x14ac:dyDescent="0.25">
      <c r="B64" s="1"/>
      <c r="C64" s="29">
        <f>'T1 2024'!C64</f>
        <v>53</v>
      </c>
      <c r="D64" s="30">
        <f>'T1 2024'!D64</f>
        <v>0</v>
      </c>
      <c r="E64" s="54">
        <f>'T1 2024'!E64</f>
        <v>0</v>
      </c>
      <c r="F64" s="54">
        <f>'T1 2024'!F64</f>
        <v>0</v>
      </c>
      <c r="G64" s="54">
        <f>'T1 2024'!G64</f>
        <v>0</v>
      </c>
      <c r="H64" s="328"/>
      <c r="I64" s="329"/>
      <c r="J64" s="329"/>
      <c r="K64" s="300">
        <f t="shared" si="16"/>
        <v>0</v>
      </c>
      <c r="L64" s="203">
        <f t="shared" si="12"/>
        <v>0</v>
      </c>
      <c r="M64" s="325"/>
      <c r="N64" s="16"/>
      <c r="O64" s="301">
        <f t="shared" si="11"/>
        <v>0</v>
      </c>
      <c r="P64" s="16"/>
      <c r="Q64" s="305">
        <f t="shared" si="13"/>
        <v>0</v>
      </c>
      <c r="R64" s="332"/>
      <c r="S64" s="246">
        <f>IF(R11=1,O64*6.67,IF(R11=2,(Q64+O64)*3.34))</f>
        <v>0</v>
      </c>
      <c r="T64" s="93">
        <f t="shared" si="14"/>
        <v>0</v>
      </c>
      <c r="U64" s="326"/>
      <c r="V64" s="245">
        <f t="shared" si="15"/>
        <v>0</v>
      </c>
      <c r="W64" s="203">
        <f t="shared" si="17"/>
        <v>1</v>
      </c>
      <c r="X64" s="3"/>
      <c r="Z64" s="382">
        <f t="shared" si="18"/>
        <v>0</v>
      </c>
      <c r="AA64" s="382">
        <f t="shared" si="19"/>
        <v>0</v>
      </c>
      <c r="AB64" s="382">
        <f t="shared" si="20"/>
        <v>0</v>
      </c>
      <c r="AC64" s="382">
        <f t="shared" si="21"/>
        <v>0</v>
      </c>
      <c r="AD64" s="382">
        <f t="shared" si="22"/>
        <v>0</v>
      </c>
      <c r="AE64" s="382">
        <f t="shared" si="23"/>
        <v>0</v>
      </c>
      <c r="AF64" s="382">
        <f t="shared" si="24"/>
        <v>0</v>
      </c>
    </row>
    <row r="65" spans="2:32" ht="13.2" x14ac:dyDescent="0.25">
      <c r="B65" s="1"/>
      <c r="C65" s="29">
        <f>'T1 2024'!C65</f>
        <v>54</v>
      </c>
      <c r="D65" s="30">
        <f>'T1 2024'!D65</f>
        <v>0</v>
      </c>
      <c r="E65" s="54">
        <f>'T1 2024'!E65</f>
        <v>0</v>
      </c>
      <c r="F65" s="54">
        <f>'T1 2024'!F65</f>
        <v>0</v>
      </c>
      <c r="G65" s="54">
        <f>'T1 2024'!G65</f>
        <v>0</v>
      </c>
      <c r="H65" s="328"/>
      <c r="I65" s="329"/>
      <c r="J65" s="329"/>
      <c r="K65" s="300">
        <f t="shared" si="16"/>
        <v>0</v>
      </c>
      <c r="L65" s="203">
        <f t="shared" si="12"/>
        <v>0</v>
      </c>
      <c r="M65" s="325"/>
      <c r="N65" s="16"/>
      <c r="O65" s="301">
        <f t="shared" si="11"/>
        <v>0</v>
      </c>
      <c r="P65" s="16"/>
      <c r="Q65" s="305">
        <f t="shared" si="13"/>
        <v>0</v>
      </c>
      <c r="R65" s="332"/>
      <c r="S65" s="246">
        <f>IF(R11=1,O65*6.67,IF(R11=2,(Q65+O65)*3.34))</f>
        <v>0</v>
      </c>
      <c r="T65" s="93">
        <f t="shared" si="14"/>
        <v>0</v>
      </c>
      <c r="U65" s="326"/>
      <c r="V65" s="245">
        <f t="shared" si="15"/>
        <v>0</v>
      </c>
      <c r="W65" s="203">
        <f t="shared" si="17"/>
        <v>1</v>
      </c>
      <c r="X65" s="3"/>
      <c r="Z65" s="382">
        <f t="shared" si="18"/>
        <v>0</v>
      </c>
      <c r="AA65" s="382">
        <f t="shared" si="19"/>
        <v>0</v>
      </c>
      <c r="AB65" s="382">
        <f t="shared" si="20"/>
        <v>0</v>
      </c>
      <c r="AC65" s="382">
        <f t="shared" si="21"/>
        <v>0</v>
      </c>
      <c r="AD65" s="382">
        <f t="shared" si="22"/>
        <v>0</v>
      </c>
      <c r="AE65" s="382">
        <f t="shared" si="23"/>
        <v>0</v>
      </c>
      <c r="AF65" s="382">
        <f t="shared" si="24"/>
        <v>0</v>
      </c>
    </row>
    <row r="66" spans="2:32" ht="13.2" x14ac:dyDescent="0.25">
      <c r="B66" s="1"/>
      <c r="C66" s="29">
        <f>'T1 2024'!C66</f>
        <v>55</v>
      </c>
      <c r="D66" s="30">
        <f>'T1 2024'!D66</f>
        <v>0</v>
      </c>
      <c r="E66" s="54">
        <f>'T1 2024'!E66</f>
        <v>0</v>
      </c>
      <c r="F66" s="54">
        <f>'T1 2024'!F66</f>
        <v>0</v>
      </c>
      <c r="G66" s="54">
        <f>'T1 2024'!G66</f>
        <v>0</v>
      </c>
      <c r="H66" s="328"/>
      <c r="I66" s="329"/>
      <c r="J66" s="329"/>
      <c r="K66" s="300">
        <f t="shared" ref="K66:K129" si="25">SUM(H66:J66)*3.334</f>
        <v>0</v>
      </c>
      <c r="L66" s="203">
        <f t="shared" si="12"/>
        <v>0</v>
      </c>
      <c r="M66" s="325"/>
      <c r="N66" s="16"/>
      <c r="O66" s="301">
        <f t="shared" si="11"/>
        <v>0</v>
      </c>
      <c r="P66" s="16"/>
      <c r="Q66" s="305">
        <f t="shared" si="13"/>
        <v>0</v>
      </c>
      <c r="R66" s="332"/>
      <c r="S66" s="246">
        <f>IF(R$11=1,O66*6.67,IF(R$11=2,(Q66+O66)*3.34))</f>
        <v>0</v>
      </c>
      <c r="T66" s="93">
        <f t="shared" si="14"/>
        <v>0</v>
      </c>
      <c r="U66" s="326"/>
      <c r="V66" s="245">
        <f t="shared" ref="V66:V129" si="26">T66+L66</f>
        <v>0</v>
      </c>
      <c r="W66" s="203">
        <f t="shared" ref="W66:W129" si="27">IF(V66&gt;79,7,IF(V66&gt;69,6,IF(V66&gt;59,5,IF(V66&gt;49,4,IF(V66&gt;39,3,IF(V66&gt;29,2,1))))))</f>
        <v>1</v>
      </c>
      <c r="X66" s="3"/>
      <c r="Z66" s="382">
        <f t="shared" ref="Z66:Z129" si="28">IF(V66&lt;29.9,IF(V66&gt;0.1,1,0),0)</f>
        <v>0</v>
      </c>
      <c r="AA66" s="382">
        <f t="shared" ref="AA66:AA129" si="29">IF(V66&lt;39.9,IF(V66&gt;29.9,1,0),0)</f>
        <v>0</v>
      </c>
      <c r="AB66" s="382">
        <f t="shared" ref="AB66:AB129" si="30">IF(V66&lt;49.9,IF(V66&gt;39.9,1,0),0)</f>
        <v>0</v>
      </c>
      <c r="AC66" s="382">
        <f t="shared" ref="AC66:AC129" si="31">IF(V66&lt;59.9,IF(V66&gt;49.9,1,0),0)</f>
        <v>0</v>
      </c>
      <c r="AD66" s="382">
        <f t="shared" ref="AD66:AD129" si="32">IF(V66&lt;69.9,IF(V66&gt;59.9,1,0),0)</f>
        <v>0</v>
      </c>
      <c r="AE66" s="382">
        <f t="shared" ref="AE66:AE129" si="33">IF(V66&lt;79.9,IF(V66&gt;69.9,1,0),0)</f>
        <v>0</v>
      </c>
      <c r="AF66" s="382">
        <f t="shared" ref="AF66:AF129" si="34">IF(V66&lt;101,IF(V66&gt;79.9,1,0),0)</f>
        <v>0</v>
      </c>
    </row>
    <row r="67" spans="2:32" ht="13.2" x14ac:dyDescent="0.25">
      <c r="B67" s="1"/>
      <c r="C67" s="29">
        <f>'T1 2024'!C67</f>
        <v>56</v>
      </c>
      <c r="D67" s="30">
        <f>'T1 2024'!D67</f>
        <v>0</v>
      </c>
      <c r="E67" s="54">
        <f>'T1 2024'!E67</f>
        <v>0</v>
      </c>
      <c r="F67" s="54">
        <f>'T1 2024'!F67</f>
        <v>0</v>
      </c>
      <c r="G67" s="54">
        <f>'T1 2024'!G67</f>
        <v>0</v>
      </c>
      <c r="H67" s="328"/>
      <c r="I67" s="329"/>
      <c r="J67" s="329"/>
      <c r="K67" s="300">
        <f t="shared" si="25"/>
        <v>0</v>
      </c>
      <c r="L67" s="203">
        <f t="shared" si="12"/>
        <v>0</v>
      </c>
      <c r="M67" s="325"/>
      <c r="N67" s="16"/>
      <c r="O67" s="301">
        <f t="shared" si="11"/>
        <v>0</v>
      </c>
      <c r="P67" s="16"/>
      <c r="Q67" s="305">
        <f t="shared" si="13"/>
        <v>0</v>
      </c>
      <c r="R67" s="332"/>
      <c r="S67" s="246">
        <f t="shared" ref="S67:S130" si="35">IF(R$11=1,O67*6.67,IF(R$11=2,(Q67+O67)*3.34))</f>
        <v>0</v>
      </c>
      <c r="T67" s="93">
        <f t="shared" si="14"/>
        <v>0</v>
      </c>
      <c r="U67" s="326"/>
      <c r="V67" s="245">
        <f t="shared" si="26"/>
        <v>0</v>
      </c>
      <c r="W67" s="203">
        <f t="shared" si="27"/>
        <v>1</v>
      </c>
      <c r="X67" s="3"/>
      <c r="Z67" s="382">
        <f t="shared" si="28"/>
        <v>0</v>
      </c>
      <c r="AA67" s="382">
        <f t="shared" si="29"/>
        <v>0</v>
      </c>
      <c r="AB67" s="382">
        <f t="shared" si="30"/>
        <v>0</v>
      </c>
      <c r="AC67" s="382">
        <f t="shared" si="31"/>
        <v>0</v>
      </c>
      <c r="AD67" s="382">
        <f t="shared" si="32"/>
        <v>0</v>
      </c>
      <c r="AE67" s="382">
        <f t="shared" si="33"/>
        <v>0</v>
      </c>
      <c r="AF67" s="382">
        <f t="shared" si="34"/>
        <v>0</v>
      </c>
    </row>
    <row r="68" spans="2:32" ht="13.2" x14ac:dyDescent="0.25">
      <c r="B68" s="1"/>
      <c r="C68" s="29">
        <f>'T1 2024'!C68</f>
        <v>57</v>
      </c>
      <c r="D68" s="30">
        <f>'T1 2024'!D68</f>
        <v>0</v>
      </c>
      <c r="E68" s="54">
        <f>'T1 2024'!E68</f>
        <v>0</v>
      </c>
      <c r="F68" s="54">
        <f>'T1 2024'!F68</f>
        <v>0</v>
      </c>
      <c r="G68" s="54">
        <f>'T1 2024'!G68</f>
        <v>0</v>
      </c>
      <c r="H68" s="328"/>
      <c r="I68" s="329"/>
      <c r="J68" s="329"/>
      <c r="K68" s="300">
        <f t="shared" si="25"/>
        <v>0</v>
      </c>
      <c r="L68" s="203">
        <f t="shared" si="12"/>
        <v>0</v>
      </c>
      <c r="M68" s="325"/>
      <c r="N68" s="16"/>
      <c r="O68" s="301">
        <f t="shared" si="11"/>
        <v>0</v>
      </c>
      <c r="P68" s="16"/>
      <c r="Q68" s="305">
        <f t="shared" si="13"/>
        <v>0</v>
      </c>
      <c r="R68" s="332"/>
      <c r="S68" s="246">
        <f t="shared" si="35"/>
        <v>0</v>
      </c>
      <c r="T68" s="93">
        <f t="shared" si="14"/>
        <v>0</v>
      </c>
      <c r="U68" s="326"/>
      <c r="V68" s="245">
        <f t="shared" si="26"/>
        <v>0</v>
      </c>
      <c r="W68" s="203">
        <f t="shared" si="27"/>
        <v>1</v>
      </c>
      <c r="X68" s="3"/>
      <c r="Z68" s="382">
        <f t="shared" si="28"/>
        <v>0</v>
      </c>
      <c r="AA68" s="382">
        <f t="shared" si="29"/>
        <v>0</v>
      </c>
      <c r="AB68" s="382">
        <f t="shared" si="30"/>
        <v>0</v>
      </c>
      <c r="AC68" s="382">
        <f t="shared" si="31"/>
        <v>0</v>
      </c>
      <c r="AD68" s="382">
        <f t="shared" si="32"/>
        <v>0</v>
      </c>
      <c r="AE68" s="382">
        <f t="shared" si="33"/>
        <v>0</v>
      </c>
      <c r="AF68" s="382">
        <f t="shared" si="34"/>
        <v>0</v>
      </c>
    </row>
    <row r="69" spans="2:32" ht="13.2" x14ac:dyDescent="0.25">
      <c r="B69" s="1"/>
      <c r="C69" s="29">
        <f>'T1 2024'!C69</f>
        <v>58</v>
      </c>
      <c r="D69" s="30">
        <f>'T1 2024'!D69</f>
        <v>0</v>
      </c>
      <c r="E69" s="54">
        <f>'T1 2024'!E69</f>
        <v>0</v>
      </c>
      <c r="F69" s="54">
        <f>'T1 2024'!F69</f>
        <v>0</v>
      </c>
      <c r="G69" s="54">
        <f>'T1 2024'!G69</f>
        <v>0</v>
      </c>
      <c r="H69" s="328"/>
      <c r="I69" s="329"/>
      <c r="J69" s="329"/>
      <c r="K69" s="300">
        <f t="shared" si="25"/>
        <v>0</v>
      </c>
      <c r="L69" s="203">
        <f t="shared" si="12"/>
        <v>0</v>
      </c>
      <c r="M69" s="325"/>
      <c r="N69" s="16"/>
      <c r="O69" s="301">
        <f t="shared" si="11"/>
        <v>0</v>
      </c>
      <c r="P69" s="16"/>
      <c r="Q69" s="305">
        <f t="shared" si="13"/>
        <v>0</v>
      </c>
      <c r="R69" s="332"/>
      <c r="S69" s="246">
        <f t="shared" si="35"/>
        <v>0</v>
      </c>
      <c r="T69" s="93">
        <f t="shared" si="14"/>
        <v>0</v>
      </c>
      <c r="U69" s="326"/>
      <c r="V69" s="245">
        <f t="shared" si="26"/>
        <v>0</v>
      </c>
      <c r="W69" s="203">
        <f t="shared" si="27"/>
        <v>1</v>
      </c>
      <c r="X69" s="3"/>
      <c r="Z69" s="382">
        <f t="shared" si="28"/>
        <v>0</v>
      </c>
      <c r="AA69" s="382">
        <f t="shared" si="29"/>
        <v>0</v>
      </c>
      <c r="AB69" s="382">
        <f t="shared" si="30"/>
        <v>0</v>
      </c>
      <c r="AC69" s="382">
        <f t="shared" si="31"/>
        <v>0</v>
      </c>
      <c r="AD69" s="382">
        <f t="shared" si="32"/>
        <v>0</v>
      </c>
      <c r="AE69" s="382">
        <f t="shared" si="33"/>
        <v>0</v>
      </c>
      <c r="AF69" s="382">
        <f t="shared" si="34"/>
        <v>0</v>
      </c>
    </row>
    <row r="70" spans="2:32" ht="13.2" x14ac:dyDescent="0.25">
      <c r="B70" s="1"/>
      <c r="C70" s="29">
        <f>'T1 2024'!C70</f>
        <v>59</v>
      </c>
      <c r="D70" s="30">
        <f>'T1 2024'!D70</f>
        <v>0</v>
      </c>
      <c r="E70" s="54">
        <f>'T1 2024'!E70</f>
        <v>0</v>
      </c>
      <c r="F70" s="54">
        <f>'T1 2024'!F70</f>
        <v>0</v>
      </c>
      <c r="G70" s="54">
        <f>'T1 2024'!G70</f>
        <v>0</v>
      </c>
      <c r="H70" s="328"/>
      <c r="I70" s="329"/>
      <c r="J70" s="329"/>
      <c r="K70" s="300">
        <f t="shared" si="25"/>
        <v>0</v>
      </c>
      <c r="L70" s="203">
        <f t="shared" si="12"/>
        <v>0</v>
      </c>
      <c r="M70" s="325"/>
      <c r="N70" s="16"/>
      <c r="O70" s="301">
        <f t="shared" si="11"/>
        <v>0</v>
      </c>
      <c r="P70" s="16"/>
      <c r="Q70" s="305">
        <f t="shared" si="13"/>
        <v>0</v>
      </c>
      <c r="R70" s="332"/>
      <c r="S70" s="246">
        <f t="shared" si="35"/>
        <v>0</v>
      </c>
      <c r="T70" s="93">
        <f t="shared" si="14"/>
        <v>0</v>
      </c>
      <c r="U70" s="326"/>
      <c r="V70" s="245">
        <f t="shared" si="26"/>
        <v>0</v>
      </c>
      <c r="W70" s="203">
        <f t="shared" si="27"/>
        <v>1</v>
      </c>
      <c r="X70" s="3"/>
      <c r="Z70" s="382">
        <f t="shared" si="28"/>
        <v>0</v>
      </c>
      <c r="AA70" s="382">
        <f t="shared" si="29"/>
        <v>0</v>
      </c>
      <c r="AB70" s="382">
        <f t="shared" si="30"/>
        <v>0</v>
      </c>
      <c r="AC70" s="382">
        <f t="shared" si="31"/>
        <v>0</v>
      </c>
      <c r="AD70" s="382">
        <f t="shared" si="32"/>
        <v>0</v>
      </c>
      <c r="AE70" s="382">
        <f t="shared" si="33"/>
        <v>0</v>
      </c>
      <c r="AF70" s="382">
        <f t="shared" si="34"/>
        <v>0</v>
      </c>
    </row>
    <row r="71" spans="2:32" ht="13.2" x14ac:dyDescent="0.25">
      <c r="B71" s="1"/>
      <c r="C71" s="29">
        <f>'T1 2024'!C71</f>
        <v>60</v>
      </c>
      <c r="D71" s="30">
        <f>'T1 2024'!D71</f>
        <v>0</v>
      </c>
      <c r="E71" s="54">
        <f>'T1 2024'!E71</f>
        <v>0</v>
      </c>
      <c r="F71" s="54">
        <f>'T1 2024'!F71</f>
        <v>0</v>
      </c>
      <c r="G71" s="54">
        <f>'T1 2024'!G71</f>
        <v>0</v>
      </c>
      <c r="H71" s="328"/>
      <c r="I71" s="329"/>
      <c r="J71" s="329"/>
      <c r="K71" s="300">
        <f t="shared" si="25"/>
        <v>0</v>
      </c>
      <c r="L71" s="203">
        <f t="shared" si="12"/>
        <v>0</v>
      </c>
      <c r="M71" s="325"/>
      <c r="N71" s="16"/>
      <c r="O71" s="301">
        <f t="shared" si="11"/>
        <v>0</v>
      </c>
      <c r="P71" s="16"/>
      <c r="Q71" s="305">
        <f t="shared" si="13"/>
        <v>0</v>
      </c>
      <c r="R71" s="332"/>
      <c r="S71" s="246">
        <f t="shared" si="35"/>
        <v>0</v>
      </c>
      <c r="T71" s="93">
        <f t="shared" si="14"/>
        <v>0</v>
      </c>
      <c r="U71" s="326"/>
      <c r="V71" s="245">
        <f t="shared" si="26"/>
        <v>0</v>
      </c>
      <c r="W71" s="203">
        <f t="shared" si="27"/>
        <v>1</v>
      </c>
      <c r="X71" s="3"/>
      <c r="Z71" s="382">
        <f t="shared" si="28"/>
        <v>0</v>
      </c>
      <c r="AA71" s="382">
        <f t="shared" si="29"/>
        <v>0</v>
      </c>
      <c r="AB71" s="382">
        <f t="shared" si="30"/>
        <v>0</v>
      </c>
      <c r="AC71" s="382">
        <f t="shared" si="31"/>
        <v>0</v>
      </c>
      <c r="AD71" s="382">
        <f t="shared" si="32"/>
        <v>0</v>
      </c>
      <c r="AE71" s="382">
        <f t="shared" si="33"/>
        <v>0</v>
      </c>
      <c r="AF71" s="382">
        <f t="shared" si="34"/>
        <v>0</v>
      </c>
    </row>
    <row r="72" spans="2:32" ht="13.2" x14ac:dyDescent="0.25">
      <c r="B72" s="1"/>
      <c r="C72" s="29">
        <f>'T1 2024'!C72</f>
        <v>61</v>
      </c>
      <c r="D72" s="30">
        <f>'T1 2024'!D72</f>
        <v>0</v>
      </c>
      <c r="E72" s="54">
        <f>'T1 2024'!E72</f>
        <v>0</v>
      </c>
      <c r="F72" s="54">
        <f>'T1 2024'!F72</f>
        <v>0</v>
      </c>
      <c r="G72" s="54">
        <f>'T1 2024'!G72</f>
        <v>0</v>
      </c>
      <c r="H72" s="328"/>
      <c r="I72" s="329"/>
      <c r="J72" s="329"/>
      <c r="K72" s="300">
        <f t="shared" si="25"/>
        <v>0</v>
      </c>
      <c r="L72" s="203">
        <f t="shared" si="12"/>
        <v>0</v>
      </c>
      <c r="M72" s="325"/>
      <c r="N72" s="16"/>
      <c r="O72" s="301">
        <f t="shared" si="11"/>
        <v>0</v>
      </c>
      <c r="P72" s="16"/>
      <c r="Q72" s="305">
        <f t="shared" si="13"/>
        <v>0</v>
      </c>
      <c r="R72" s="332"/>
      <c r="S72" s="246">
        <f t="shared" si="35"/>
        <v>0</v>
      </c>
      <c r="T72" s="93">
        <f t="shared" si="14"/>
        <v>0</v>
      </c>
      <c r="U72" s="326"/>
      <c r="V72" s="245">
        <f t="shared" si="26"/>
        <v>0</v>
      </c>
      <c r="W72" s="203">
        <f t="shared" si="27"/>
        <v>1</v>
      </c>
      <c r="X72" s="3"/>
      <c r="Z72" s="382">
        <f t="shared" si="28"/>
        <v>0</v>
      </c>
      <c r="AA72" s="382">
        <f t="shared" si="29"/>
        <v>0</v>
      </c>
      <c r="AB72" s="382">
        <f t="shared" si="30"/>
        <v>0</v>
      </c>
      <c r="AC72" s="382">
        <f t="shared" si="31"/>
        <v>0</v>
      </c>
      <c r="AD72" s="382">
        <f t="shared" si="32"/>
        <v>0</v>
      </c>
      <c r="AE72" s="382">
        <f t="shared" si="33"/>
        <v>0</v>
      </c>
      <c r="AF72" s="382">
        <f t="shared" si="34"/>
        <v>0</v>
      </c>
    </row>
    <row r="73" spans="2:32" ht="13.2" x14ac:dyDescent="0.25">
      <c r="B73" s="1"/>
      <c r="C73" s="29">
        <f>'T1 2024'!C73</f>
        <v>62</v>
      </c>
      <c r="D73" s="30">
        <f>'T1 2024'!D73</f>
        <v>0</v>
      </c>
      <c r="E73" s="54">
        <f>'T1 2024'!E73</f>
        <v>0</v>
      </c>
      <c r="F73" s="54">
        <f>'T1 2024'!F73</f>
        <v>0</v>
      </c>
      <c r="G73" s="54">
        <f>'T1 2024'!G73</f>
        <v>0</v>
      </c>
      <c r="H73" s="328"/>
      <c r="I73" s="329"/>
      <c r="J73" s="329"/>
      <c r="K73" s="300">
        <f t="shared" si="25"/>
        <v>0</v>
      </c>
      <c r="L73" s="203">
        <f t="shared" si="12"/>
        <v>0</v>
      </c>
      <c r="M73" s="325"/>
      <c r="N73" s="16"/>
      <c r="O73" s="301">
        <f t="shared" si="11"/>
        <v>0</v>
      </c>
      <c r="P73" s="16"/>
      <c r="Q73" s="305">
        <f t="shared" si="13"/>
        <v>0</v>
      </c>
      <c r="R73" s="332"/>
      <c r="S73" s="246">
        <f t="shared" si="35"/>
        <v>0</v>
      </c>
      <c r="T73" s="93">
        <f t="shared" si="14"/>
        <v>0</v>
      </c>
      <c r="U73" s="326"/>
      <c r="V73" s="245">
        <f t="shared" si="26"/>
        <v>0</v>
      </c>
      <c r="W73" s="203">
        <f t="shared" si="27"/>
        <v>1</v>
      </c>
      <c r="X73" s="3"/>
      <c r="Z73" s="382">
        <f t="shared" si="28"/>
        <v>0</v>
      </c>
      <c r="AA73" s="382">
        <f t="shared" si="29"/>
        <v>0</v>
      </c>
      <c r="AB73" s="382">
        <f t="shared" si="30"/>
        <v>0</v>
      </c>
      <c r="AC73" s="382">
        <f t="shared" si="31"/>
        <v>0</v>
      </c>
      <c r="AD73" s="382">
        <f t="shared" si="32"/>
        <v>0</v>
      </c>
      <c r="AE73" s="382">
        <f t="shared" si="33"/>
        <v>0</v>
      </c>
      <c r="AF73" s="382">
        <f t="shared" si="34"/>
        <v>0</v>
      </c>
    </row>
    <row r="74" spans="2:32" ht="13.2" x14ac:dyDescent="0.25">
      <c r="B74" s="1"/>
      <c r="C74" s="29">
        <f>'T1 2024'!C74</f>
        <v>63</v>
      </c>
      <c r="D74" s="30">
        <f>'T1 2024'!D74</f>
        <v>0</v>
      </c>
      <c r="E74" s="54">
        <f>'T1 2024'!E74</f>
        <v>0</v>
      </c>
      <c r="F74" s="54">
        <f>'T1 2024'!F74</f>
        <v>0</v>
      </c>
      <c r="G74" s="54">
        <f>'T1 2024'!G74</f>
        <v>0</v>
      </c>
      <c r="H74" s="328"/>
      <c r="I74" s="329"/>
      <c r="J74" s="329"/>
      <c r="K74" s="300">
        <f t="shared" si="25"/>
        <v>0</v>
      </c>
      <c r="L74" s="203">
        <f t="shared" si="12"/>
        <v>0</v>
      </c>
      <c r="M74" s="325"/>
      <c r="N74" s="16"/>
      <c r="O74" s="301">
        <f t="shared" si="11"/>
        <v>0</v>
      </c>
      <c r="P74" s="16"/>
      <c r="Q74" s="305">
        <f t="shared" si="13"/>
        <v>0</v>
      </c>
      <c r="R74" s="332"/>
      <c r="S74" s="246">
        <f t="shared" si="35"/>
        <v>0</v>
      </c>
      <c r="T74" s="93">
        <f t="shared" si="14"/>
        <v>0</v>
      </c>
      <c r="U74" s="326"/>
      <c r="V74" s="245">
        <f t="shared" si="26"/>
        <v>0</v>
      </c>
      <c r="W74" s="203">
        <f t="shared" si="27"/>
        <v>1</v>
      </c>
      <c r="X74" s="3"/>
      <c r="Z74" s="382">
        <f t="shared" si="28"/>
        <v>0</v>
      </c>
      <c r="AA74" s="382">
        <f t="shared" si="29"/>
        <v>0</v>
      </c>
      <c r="AB74" s="382">
        <f t="shared" si="30"/>
        <v>0</v>
      </c>
      <c r="AC74" s="382">
        <f t="shared" si="31"/>
        <v>0</v>
      </c>
      <c r="AD74" s="382">
        <f t="shared" si="32"/>
        <v>0</v>
      </c>
      <c r="AE74" s="382">
        <f t="shared" si="33"/>
        <v>0</v>
      </c>
      <c r="AF74" s="382">
        <f t="shared" si="34"/>
        <v>0</v>
      </c>
    </row>
    <row r="75" spans="2:32" ht="13.2" x14ac:dyDescent="0.25">
      <c r="B75" s="1"/>
      <c r="C75" s="29">
        <f>'T1 2024'!C75</f>
        <v>64</v>
      </c>
      <c r="D75" s="30">
        <f>'T1 2024'!D75</f>
        <v>0</v>
      </c>
      <c r="E75" s="54">
        <f>'T1 2024'!E75</f>
        <v>0</v>
      </c>
      <c r="F75" s="54">
        <f>'T1 2024'!F75</f>
        <v>0</v>
      </c>
      <c r="G75" s="54">
        <f>'T1 2024'!G75</f>
        <v>0</v>
      </c>
      <c r="H75" s="328"/>
      <c r="I75" s="329"/>
      <c r="J75" s="329"/>
      <c r="K75" s="300">
        <f t="shared" si="25"/>
        <v>0</v>
      </c>
      <c r="L75" s="203">
        <f t="shared" si="12"/>
        <v>0</v>
      </c>
      <c r="M75" s="325"/>
      <c r="N75" s="16"/>
      <c r="O75" s="301">
        <f t="shared" si="11"/>
        <v>0</v>
      </c>
      <c r="P75" s="16"/>
      <c r="Q75" s="305">
        <f t="shared" si="13"/>
        <v>0</v>
      </c>
      <c r="R75" s="332"/>
      <c r="S75" s="246">
        <f t="shared" si="35"/>
        <v>0</v>
      </c>
      <c r="T75" s="93">
        <f t="shared" si="14"/>
        <v>0</v>
      </c>
      <c r="U75" s="326"/>
      <c r="V75" s="245">
        <f t="shared" si="26"/>
        <v>0</v>
      </c>
      <c r="W75" s="203">
        <f t="shared" si="27"/>
        <v>1</v>
      </c>
      <c r="X75" s="3"/>
      <c r="Z75" s="382">
        <f t="shared" si="28"/>
        <v>0</v>
      </c>
      <c r="AA75" s="382">
        <f t="shared" si="29"/>
        <v>0</v>
      </c>
      <c r="AB75" s="382">
        <f t="shared" si="30"/>
        <v>0</v>
      </c>
      <c r="AC75" s="382">
        <f t="shared" si="31"/>
        <v>0</v>
      </c>
      <c r="AD75" s="382">
        <f t="shared" si="32"/>
        <v>0</v>
      </c>
      <c r="AE75" s="382">
        <f t="shared" si="33"/>
        <v>0</v>
      </c>
      <c r="AF75" s="382">
        <f t="shared" si="34"/>
        <v>0</v>
      </c>
    </row>
    <row r="76" spans="2:32" ht="13.2" x14ac:dyDescent="0.25">
      <c r="B76" s="1"/>
      <c r="C76" s="29">
        <f>'T1 2024'!C76</f>
        <v>65</v>
      </c>
      <c r="D76" s="30">
        <f>'T1 2024'!D76</f>
        <v>0</v>
      </c>
      <c r="E76" s="54">
        <f>'T1 2024'!E76</f>
        <v>0</v>
      </c>
      <c r="F76" s="54">
        <f>'T1 2024'!F76</f>
        <v>0</v>
      </c>
      <c r="G76" s="54">
        <f>'T1 2024'!G76</f>
        <v>0</v>
      </c>
      <c r="H76" s="328"/>
      <c r="I76" s="329"/>
      <c r="J76" s="329"/>
      <c r="K76" s="300">
        <f t="shared" si="25"/>
        <v>0</v>
      </c>
      <c r="L76" s="203">
        <f t="shared" si="12"/>
        <v>0</v>
      </c>
      <c r="M76" s="325"/>
      <c r="N76" s="16"/>
      <c r="O76" s="301">
        <f t="shared" si="11"/>
        <v>0</v>
      </c>
      <c r="P76" s="16"/>
      <c r="Q76" s="305">
        <f t="shared" si="13"/>
        <v>0</v>
      </c>
      <c r="R76" s="332"/>
      <c r="S76" s="246">
        <f t="shared" si="35"/>
        <v>0</v>
      </c>
      <c r="T76" s="93">
        <f t="shared" si="14"/>
        <v>0</v>
      </c>
      <c r="U76" s="326"/>
      <c r="V76" s="245">
        <f t="shared" si="26"/>
        <v>0</v>
      </c>
      <c r="W76" s="203">
        <f t="shared" si="27"/>
        <v>1</v>
      </c>
      <c r="X76" s="3"/>
      <c r="Z76" s="382">
        <f t="shared" si="28"/>
        <v>0</v>
      </c>
      <c r="AA76" s="382">
        <f t="shared" si="29"/>
        <v>0</v>
      </c>
      <c r="AB76" s="382">
        <f t="shared" si="30"/>
        <v>0</v>
      </c>
      <c r="AC76" s="382">
        <f t="shared" si="31"/>
        <v>0</v>
      </c>
      <c r="AD76" s="382">
        <f t="shared" si="32"/>
        <v>0</v>
      </c>
      <c r="AE76" s="382">
        <f t="shared" si="33"/>
        <v>0</v>
      </c>
      <c r="AF76" s="382">
        <f t="shared" si="34"/>
        <v>0</v>
      </c>
    </row>
    <row r="77" spans="2:32" ht="13.2" x14ac:dyDescent="0.25">
      <c r="B77" s="1"/>
      <c r="C77" s="29">
        <f>'T1 2024'!C77</f>
        <v>66</v>
      </c>
      <c r="D77" s="30">
        <f>'T1 2024'!D77</f>
        <v>0</v>
      </c>
      <c r="E77" s="54">
        <f>'T1 2024'!E77</f>
        <v>0</v>
      </c>
      <c r="F77" s="54">
        <f>'T1 2024'!F77</f>
        <v>0</v>
      </c>
      <c r="G77" s="54">
        <f>'T1 2024'!G77</f>
        <v>0</v>
      </c>
      <c r="H77" s="328"/>
      <c r="I77" s="329"/>
      <c r="J77" s="329"/>
      <c r="K77" s="300">
        <f t="shared" si="25"/>
        <v>0</v>
      </c>
      <c r="L77" s="203">
        <f t="shared" si="12"/>
        <v>0</v>
      </c>
      <c r="M77" s="325"/>
      <c r="N77" s="16"/>
      <c r="O77" s="301">
        <f t="shared" ref="O77:O140" si="36">N77*N$11</f>
        <v>0</v>
      </c>
      <c r="P77" s="16"/>
      <c r="Q77" s="305">
        <f t="shared" si="13"/>
        <v>0</v>
      </c>
      <c r="R77" s="332"/>
      <c r="S77" s="246">
        <f t="shared" si="35"/>
        <v>0</v>
      </c>
      <c r="T77" s="93">
        <f t="shared" si="14"/>
        <v>0</v>
      </c>
      <c r="U77" s="326"/>
      <c r="V77" s="245">
        <f t="shared" si="26"/>
        <v>0</v>
      </c>
      <c r="W77" s="203">
        <f t="shared" si="27"/>
        <v>1</v>
      </c>
      <c r="X77" s="3"/>
      <c r="Z77" s="382">
        <f t="shared" si="28"/>
        <v>0</v>
      </c>
      <c r="AA77" s="382">
        <f t="shared" si="29"/>
        <v>0</v>
      </c>
      <c r="AB77" s="382">
        <f t="shared" si="30"/>
        <v>0</v>
      </c>
      <c r="AC77" s="382">
        <f t="shared" si="31"/>
        <v>0</v>
      </c>
      <c r="AD77" s="382">
        <f t="shared" si="32"/>
        <v>0</v>
      </c>
      <c r="AE77" s="382">
        <f t="shared" si="33"/>
        <v>0</v>
      </c>
      <c r="AF77" s="382">
        <f t="shared" si="34"/>
        <v>0</v>
      </c>
    </row>
    <row r="78" spans="2:32" ht="13.2" x14ac:dyDescent="0.25">
      <c r="B78" s="1"/>
      <c r="C78" s="29">
        <f>'T1 2024'!C78</f>
        <v>67</v>
      </c>
      <c r="D78" s="30">
        <f>'T1 2024'!D78</f>
        <v>0</v>
      </c>
      <c r="E78" s="54">
        <f>'T1 2024'!E78</f>
        <v>0</v>
      </c>
      <c r="F78" s="54">
        <f>'T1 2024'!F78</f>
        <v>0</v>
      </c>
      <c r="G78" s="54">
        <f>'T1 2024'!G78</f>
        <v>0</v>
      </c>
      <c r="H78" s="328"/>
      <c r="I78" s="329"/>
      <c r="J78" s="329"/>
      <c r="K78" s="300">
        <f t="shared" si="25"/>
        <v>0</v>
      </c>
      <c r="L78" s="203">
        <f t="shared" ref="L78:L141" si="37">K78*0.4</f>
        <v>0</v>
      </c>
      <c r="M78" s="325"/>
      <c r="N78" s="16"/>
      <c r="O78" s="301">
        <f t="shared" si="36"/>
        <v>0</v>
      </c>
      <c r="P78" s="16"/>
      <c r="Q78" s="305">
        <f t="shared" ref="Q78:Q141" si="38">P78*P$11</f>
        <v>0</v>
      </c>
      <c r="R78" s="332"/>
      <c r="S78" s="246">
        <f t="shared" si="35"/>
        <v>0</v>
      </c>
      <c r="T78" s="93">
        <f t="shared" ref="T78:T141" si="39">S78*0.6</f>
        <v>0</v>
      </c>
      <c r="U78" s="326"/>
      <c r="V78" s="245">
        <f t="shared" si="26"/>
        <v>0</v>
      </c>
      <c r="W78" s="203">
        <f t="shared" si="27"/>
        <v>1</v>
      </c>
      <c r="X78" s="3"/>
      <c r="Z78" s="382">
        <f t="shared" si="28"/>
        <v>0</v>
      </c>
      <c r="AA78" s="382">
        <f t="shared" si="29"/>
        <v>0</v>
      </c>
      <c r="AB78" s="382">
        <f t="shared" si="30"/>
        <v>0</v>
      </c>
      <c r="AC78" s="382">
        <f t="shared" si="31"/>
        <v>0</v>
      </c>
      <c r="AD78" s="382">
        <f t="shared" si="32"/>
        <v>0</v>
      </c>
      <c r="AE78" s="382">
        <f t="shared" si="33"/>
        <v>0</v>
      </c>
      <c r="AF78" s="382">
        <f t="shared" si="34"/>
        <v>0</v>
      </c>
    </row>
    <row r="79" spans="2:32" ht="13.2" x14ac:dyDescent="0.25">
      <c r="B79" s="1"/>
      <c r="C79" s="29">
        <f>'T1 2024'!C79</f>
        <v>68</v>
      </c>
      <c r="D79" s="30">
        <f>'T1 2024'!D79</f>
        <v>0</v>
      </c>
      <c r="E79" s="54">
        <f>'T1 2024'!E79</f>
        <v>0</v>
      </c>
      <c r="F79" s="54">
        <f>'T1 2024'!F79</f>
        <v>0</v>
      </c>
      <c r="G79" s="54">
        <f>'T1 2024'!G79</f>
        <v>0</v>
      </c>
      <c r="H79" s="328"/>
      <c r="I79" s="329"/>
      <c r="J79" s="329"/>
      <c r="K79" s="300">
        <f t="shared" si="25"/>
        <v>0</v>
      </c>
      <c r="L79" s="203">
        <f t="shared" si="37"/>
        <v>0</v>
      </c>
      <c r="M79" s="325"/>
      <c r="N79" s="16"/>
      <c r="O79" s="301">
        <f t="shared" si="36"/>
        <v>0</v>
      </c>
      <c r="P79" s="16"/>
      <c r="Q79" s="305">
        <f t="shared" si="38"/>
        <v>0</v>
      </c>
      <c r="R79" s="332"/>
      <c r="S79" s="246">
        <f t="shared" si="35"/>
        <v>0</v>
      </c>
      <c r="T79" s="93">
        <f t="shared" si="39"/>
        <v>0</v>
      </c>
      <c r="U79" s="326"/>
      <c r="V79" s="245">
        <f t="shared" si="26"/>
        <v>0</v>
      </c>
      <c r="W79" s="203">
        <f t="shared" si="27"/>
        <v>1</v>
      </c>
      <c r="X79" s="3"/>
      <c r="Z79" s="382">
        <f t="shared" si="28"/>
        <v>0</v>
      </c>
      <c r="AA79" s="382">
        <f t="shared" si="29"/>
        <v>0</v>
      </c>
      <c r="AB79" s="382">
        <f t="shared" si="30"/>
        <v>0</v>
      </c>
      <c r="AC79" s="382">
        <f t="shared" si="31"/>
        <v>0</v>
      </c>
      <c r="AD79" s="382">
        <f t="shared" si="32"/>
        <v>0</v>
      </c>
      <c r="AE79" s="382">
        <f t="shared" si="33"/>
        <v>0</v>
      </c>
      <c r="AF79" s="382">
        <f t="shared" si="34"/>
        <v>0</v>
      </c>
    </row>
    <row r="80" spans="2:32" ht="13.2" x14ac:dyDescent="0.25">
      <c r="B80" s="1"/>
      <c r="C80" s="29">
        <f>'T1 2024'!C80</f>
        <v>69</v>
      </c>
      <c r="D80" s="30">
        <f>'T1 2024'!D80</f>
        <v>0</v>
      </c>
      <c r="E80" s="54">
        <f>'T1 2024'!E80</f>
        <v>0</v>
      </c>
      <c r="F80" s="54">
        <f>'T1 2024'!F80</f>
        <v>0</v>
      </c>
      <c r="G80" s="54">
        <f>'T1 2024'!G80</f>
        <v>0</v>
      </c>
      <c r="H80" s="328"/>
      <c r="I80" s="329"/>
      <c r="J80" s="329"/>
      <c r="K80" s="300">
        <f t="shared" si="25"/>
        <v>0</v>
      </c>
      <c r="L80" s="203">
        <f t="shared" si="37"/>
        <v>0</v>
      </c>
      <c r="M80" s="325"/>
      <c r="N80" s="16"/>
      <c r="O80" s="301">
        <f t="shared" si="36"/>
        <v>0</v>
      </c>
      <c r="P80" s="16"/>
      <c r="Q80" s="305">
        <f t="shared" si="38"/>
        <v>0</v>
      </c>
      <c r="R80" s="332"/>
      <c r="S80" s="246">
        <f t="shared" si="35"/>
        <v>0</v>
      </c>
      <c r="T80" s="93">
        <f t="shared" si="39"/>
        <v>0</v>
      </c>
      <c r="U80" s="326"/>
      <c r="V80" s="245">
        <f t="shared" si="26"/>
        <v>0</v>
      </c>
      <c r="W80" s="203">
        <f t="shared" si="27"/>
        <v>1</v>
      </c>
      <c r="X80" s="3"/>
      <c r="Z80" s="382">
        <f t="shared" si="28"/>
        <v>0</v>
      </c>
      <c r="AA80" s="382">
        <f t="shared" si="29"/>
        <v>0</v>
      </c>
      <c r="AB80" s="382">
        <f t="shared" si="30"/>
        <v>0</v>
      </c>
      <c r="AC80" s="382">
        <f t="shared" si="31"/>
        <v>0</v>
      </c>
      <c r="AD80" s="382">
        <f t="shared" si="32"/>
        <v>0</v>
      </c>
      <c r="AE80" s="382">
        <f t="shared" si="33"/>
        <v>0</v>
      </c>
      <c r="AF80" s="382">
        <f t="shared" si="34"/>
        <v>0</v>
      </c>
    </row>
    <row r="81" spans="2:32" ht="13.2" x14ac:dyDescent="0.25">
      <c r="B81" s="1"/>
      <c r="C81" s="29">
        <f>'T1 2024'!C81</f>
        <v>70</v>
      </c>
      <c r="D81" s="30">
        <f>'T1 2024'!D81</f>
        <v>0</v>
      </c>
      <c r="E81" s="54">
        <f>'T1 2024'!E81</f>
        <v>0</v>
      </c>
      <c r="F81" s="54">
        <f>'T1 2024'!F81</f>
        <v>0</v>
      </c>
      <c r="G81" s="54">
        <f>'T1 2024'!G81</f>
        <v>0</v>
      </c>
      <c r="H81" s="328"/>
      <c r="I81" s="329"/>
      <c r="J81" s="329"/>
      <c r="K81" s="300">
        <f t="shared" si="25"/>
        <v>0</v>
      </c>
      <c r="L81" s="203">
        <f t="shared" si="37"/>
        <v>0</v>
      </c>
      <c r="M81" s="325"/>
      <c r="N81" s="16"/>
      <c r="O81" s="301">
        <f t="shared" si="36"/>
        <v>0</v>
      </c>
      <c r="P81" s="16"/>
      <c r="Q81" s="305">
        <f t="shared" si="38"/>
        <v>0</v>
      </c>
      <c r="R81" s="332"/>
      <c r="S81" s="246">
        <f t="shared" si="35"/>
        <v>0</v>
      </c>
      <c r="T81" s="93">
        <f t="shared" si="39"/>
        <v>0</v>
      </c>
      <c r="U81" s="326"/>
      <c r="V81" s="245">
        <f t="shared" si="26"/>
        <v>0</v>
      </c>
      <c r="W81" s="203">
        <f t="shared" si="27"/>
        <v>1</v>
      </c>
      <c r="X81" s="3"/>
      <c r="Z81" s="382">
        <f t="shared" si="28"/>
        <v>0</v>
      </c>
      <c r="AA81" s="382">
        <f t="shared" si="29"/>
        <v>0</v>
      </c>
      <c r="AB81" s="382">
        <f t="shared" si="30"/>
        <v>0</v>
      </c>
      <c r="AC81" s="382">
        <f t="shared" si="31"/>
        <v>0</v>
      </c>
      <c r="AD81" s="382">
        <f t="shared" si="32"/>
        <v>0</v>
      </c>
      <c r="AE81" s="382">
        <f t="shared" si="33"/>
        <v>0</v>
      </c>
      <c r="AF81" s="382">
        <f t="shared" si="34"/>
        <v>0</v>
      </c>
    </row>
    <row r="82" spans="2:32" ht="13.2" x14ac:dyDescent="0.25">
      <c r="B82" s="1"/>
      <c r="C82" s="29">
        <f>'T1 2024'!C82</f>
        <v>71</v>
      </c>
      <c r="D82" s="30">
        <f>'T1 2024'!D82</f>
        <v>0</v>
      </c>
      <c r="E82" s="54">
        <f>'T1 2024'!E82</f>
        <v>0</v>
      </c>
      <c r="F82" s="54">
        <f>'T1 2024'!F82</f>
        <v>0</v>
      </c>
      <c r="G82" s="54">
        <f>'T1 2024'!G82</f>
        <v>0</v>
      </c>
      <c r="H82" s="328"/>
      <c r="I82" s="329"/>
      <c r="J82" s="329"/>
      <c r="K82" s="300">
        <f t="shared" si="25"/>
        <v>0</v>
      </c>
      <c r="L82" s="203">
        <f t="shared" si="37"/>
        <v>0</v>
      </c>
      <c r="M82" s="325"/>
      <c r="N82" s="16"/>
      <c r="O82" s="301">
        <f t="shared" si="36"/>
        <v>0</v>
      </c>
      <c r="P82" s="16"/>
      <c r="Q82" s="305">
        <f t="shared" si="38"/>
        <v>0</v>
      </c>
      <c r="R82" s="332"/>
      <c r="S82" s="246">
        <f t="shared" si="35"/>
        <v>0</v>
      </c>
      <c r="T82" s="93">
        <f t="shared" si="39"/>
        <v>0</v>
      </c>
      <c r="U82" s="326"/>
      <c r="V82" s="245">
        <f t="shared" si="26"/>
        <v>0</v>
      </c>
      <c r="W82" s="203">
        <f t="shared" si="27"/>
        <v>1</v>
      </c>
      <c r="X82" s="3"/>
      <c r="Z82" s="382">
        <f t="shared" si="28"/>
        <v>0</v>
      </c>
      <c r="AA82" s="382">
        <f t="shared" si="29"/>
        <v>0</v>
      </c>
      <c r="AB82" s="382">
        <f t="shared" si="30"/>
        <v>0</v>
      </c>
      <c r="AC82" s="382">
        <f t="shared" si="31"/>
        <v>0</v>
      </c>
      <c r="AD82" s="382">
        <f t="shared" si="32"/>
        <v>0</v>
      </c>
      <c r="AE82" s="382">
        <f t="shared" si="33"/>
        <v>0</v>
      </c>
      <c r="AF82" s="382">
        <f t="shared" si="34"/>
        <v>0</v>
      </c>
    </row>
    <row r="83" spans="2:32" ht="13.2" x14ac:dyDescent="0.25">
      <c r="B83" s="1"/>
      <c r="C83" s="29">
        <f>'T1 2024'!C83</f>
        <v>72</v>
      </c>
      <c r="D83" s="30">
        <f>'T1 2024'!D83</f>
        <v>0</v>
      </c>
      <c r="E83" s="54">
        <f>'T1 2024'!E83</f>
        <v>0</v>
      </c>
      <c r="F83" s="54">
        <f>'T1 2024'!F83</f>
        <v>0</v>
      </c>
      <c r="G83" s="54">
        <f>'T1 2024'!G83</f>
        <v>0</v>
      </c>
      <c r="H83" s="328"/>
      <c r="I83" s="329"/>
      <c r="J83" s="329"/>
      <c r="K83" s="300">
        <f t="shared" si="25"/>
        <v>0</v>
      </c>
      <c r="L83" s="203">
        <f t="shared" si="37"/>
        <v>0</v>
      </c>
      <c r="M83" s="325"/>
      <c r="N83" s="16"/>
      <c r="O83" s="301">
        <f t="shared" si="36"/>
        <v>0</v>
      </c>
      <c r="P83" s="16"/>
      <c r="Q83" s="305">
        <f t="shared" si="38"/>
        <v>0</v>
      </c>
      <c r="R83" s="332"/>
      <c r="S83" s="246">
        <f t="shared" si="35"/>
        <v>0</v>
      </c>
      <c r="T83" s="93">
        <f t="shared" si="39"/>
        <v>0</v>
      </c>
      <c r="U83" s="326"/>
      <c r="V83" s="245">
        <f t="shared" si="26"/>
        <v>0</v>
      </c>
      <c r="W83" s="203">
        <f t="shared" si="27"/>
        <v>1</v>
      </c>
      <c r="X83" s="3"/>
      <c r="Z83" s="382">
        <f t="shared" si="28"/>
        <v>0</v>
      </c>
      <c r="AA83" s="382">
        <f t="shared" si="29"/>
        <v>0</v>
      </c>
      <c r="AB83" s="382">
        <f t="shared" si="30"/>
        <v>0</v>
      </c>
      <c r="AC83" s="382">
        <f t="shared" si="31"/>
        <v>0</v>
      </c>
      <c r="AD83" s="382">
        <f t="shared" si="32"/>
        <v>0</v>
      </c>
      <c r="AE83" s="382">
        <f t="shared" si="33"/>
        <v>0</v>
      </c>
      <c r="AF83" s="382">
        <f t="shared" si="34"/>
        <v>0</v>
      </c>
    </row>
    <row r="84" spans="2:32" ht="13.2" x14ac:dyDescent="0.25">
      <c r="B84" s="1"/>
      <c r="C84" s="29">
        <f>'T1 2024'!C84</f>
        <v>73</v>
      </c>
      <c r="D84" s="30">
        <f>'T1 2024'!D84</f>
        <v>0</v>
      </c>
      <c r="E84" s="54">
        <f>'T1 2024'!E84</f>
        <v>0</v>
      </c>
      <c r="F84" s="54">
        <f>'T1 2024'!F84</f>
        <v>0</v>
      </c>
      <c r="G84" s="54">
        <f>'T1 2024'!G84</f>
        <v>0</v>
      </c>
      <c r="H84" s="328"/>
      <c r="I84" s="329"/>
      <c r="J84" s="329"/>
      <c r="K84" s="300">
        <f t="shared" si="25"/>
        <v>0</v>
      </c>
      <c r="L84" s="203">
        <f t="shared" si="37"/>
        <v>0</v>
      </c>
      <c r="M84" s="325"/>
      <c r="N84" s="16"/>
      <c r="O84" s="301">
        <f t="shared" si="36"/>
        <v>0</v>
      </c>
      <c r="P84" s="16"/>
      <c r="Q84" s="305">
        <f t="shared" si="38"/>
        <v>0</v>
      </c>
      <c r="R84" s="332"/>
      <c r="S84" s="246">
        <f t="shared" si="35"/>
        <v>0</v>
      </c>
      <c r="T84" s="93">
        <f t="shared" si="39"/>
        <v>0</v>
      </c>
      <c r="U84" s="326"/>
      <c r="V84" s="245">
        <f t="shared" si="26"/>
        <v>0</v>
      </c>
      <c r="W84" s="203">
        <f t="shared" si="27"/>
        <v>1</v>
      </c>
      <c r="X84" s="3"/>
      <c r="Z84" s="382">
        <f t="shared" si="28"/>
        <v>0</v>
      </c>
      <c r="AA84" s="382">
        <f t="shared" si="29"/>
        <v>0</v>
      </c>
      <c r="AB84" s="382">
        <f t="shared" si="30"/>
        <v>0</v>
      </c>
      <c r="AC84" s="382">
        <f t="shared" si="31"/>
        <v>0</v>
      </c>
      <c r="AD84" s="382">
        <f t="shared" si="32"/>
        <v>0</v>
      </c>
      <c r="AE84" s="382">
        <f t="shared" si="33"/>
        <v>0</v>
      </c>
      <c r="AF84" s="382">
        <f t="shared" si="34"/>
        <v>0</v>
      </c>
    </row>
    <row r="85" spans="2:32" ht="13.2" x14ac:dyDescent="0.25">
      <c r="B85" s="1"/>
      <c r="C85" s="29">
        <f>'T1 2024'!C85</f>
        <v>74</v>
      </c>
      <c r="D85" s="30">
        <f>'T1 2024'!D85</f>
        <v>0</v>
      </c>
      <c r="E85" s="54">
        <f>'T1 2024'!E85</f>
        <v>0</v>
      </c>
      <c r="F85" s="54">
        <f>'T1 2024'!F85</f>
        <v>0</v>
      </c>
      <c r="G85" s="54">
        <f>'T1 2024'!G85</f>
        <v>0</v>
      </c>
      <c r="H85" s="328"/>
      <c r="I85" s="329"/>
      <c r="J85" s="329"/>
      <c r="K85" s="300">
        <f t="shared" si="25"/>
        <v>0</v>
      </c>
      <c r="L85" s="203">
        <f t="shared" si="37"/>
        <v>0</v>
      </c>
      <c r="M85" s="325"/>
      <c r="N85" s="16"/>
      <c r="O85" s="301">
        <f t="shared" si="36"/>
        <v>0</v>
      </c>
      <c r="P85" s="16"/>
      <c r="Q85" s="305">
        <f t="shared" si="38"/>
        <v>0</v>
      </c>
      <c r="R85" s="332"/>
      <c r="S85" s="246">
        <f t="shared" si="35"/>
        <v>0</v>
      </c>
      <c r="T85" s="93">
        <f t="shared" si="39"/>
        <v>0</v>
      </c>
      <c r="U85" s="326"/>
      <c r="V85" s="245">
        <f t="shared" si="26"/>
        <v>0</v>
      </c>
      <c r="W85" s="203">
        <f t="shared" si="27"/>
        <v>1</v>
      </c>
      <c r="X85" s="3"/>
      <c r="Z85" s="382">
        <f t="shared" si="28"/>
        <v>0</v>
      </c>
      <c r="AA85" s="382">
        <f t="shared" si="29"/>
        <v>0</v>
      </c>
      <c r="AB85" s="382">
        <f t="shared" si="30"/>
        <v>0</v>
      </c>
      <c r="AC85" s="382">
        <f t="shared" si="31"/>
        <v>0</v>
      </c>
      <c r="AD85" s="382">
        <f t="shared" si="32"/>
        <v>0</v>
      </c>
      <c r="AE85" s="382">
        <f t="shared" si="33"/>
        <v>0</v>
      </c>
      <c r="AF85" s="382">
        <f t="shared" si="34"/>
        <v>0</v>
      </c>
    </row>
    <row r="86" spans="2:32" ht="13.2" x14ac:dyDescent="0.25">
      <c r="B86" s="1"/>
      <c r="C86" s="29">
        <f>'T1 2024'!C86</f>
        <v>75</v>
      </c>
      <c r="D86" s="30">
        <f>'T1 2024'!D86</f>
        <v>0</v>
      </c>
      <c r="E86" s="54">
        <f>'T1 2024'!E86</f>
        <v>0</v>
      </c>
      <c r="F86" s="54">
        <f>'T1 2024'!F86</f>
        <v>0</v>
      </c>
      <c r="G86" s="54">
        <f>'T1 2024'!G86</f>
        <v>0</v>
      </c>
      <c r="H86" s="328"/>
      <c r="I86" s="329"/>
      <c r="J86" s="329"/>
      <c r="K86" s="300">
        <f t="shared" si="25"/>
        <v>0</v>
      </c>
      <c r="L86" s="203">
        <f t="shared" si="37"/>
        <v>0</v>
      </c>
      <c r="M86" s="325"/>
      <c r="N86" s="16"/>
      <c r="O86" s="301">
        <f t="shared" si="36"/>
        <v>0</v>
      </c>
      <c r="P86" s="16"/>
      <c r="Q86" s="305">
        <f t="shared" si="38"/>
        <v>0</v>
      </c>
      <c r="R86" s="332"/>
      <c r="S86" s="246">
        <f t="shared" si="35"/>
        <v>0</v>
      </c>
      <c r="T86" s="93">
        <f t="shared" si="39"/>
        <v>0</v>
      </c>
      <c r="U86" s="326"/>
      <c r="V86" s="245">
        <f t="shared" si="26"/>
        <v>0</v>
      </c>
      <c r="W86" s="203">
        <f t="shared" si="27"/>
        <v>1</v>
      </c>
      <c r="X86" s="3"/>
      <c r="Z86" s="382">
        <f t="shared" si="28"/>
        <v>0</v>
      </c>
      <c r="AA86" s="382">
        <f t="shared" si="29"/>
        <v>0</v>
      </c>
      <c r="AB86" s="382">
        <f t="shared" si="30"/>
        <v>0</v>
      </c>
      <c r="AC86" s="382">
        <f t="shared" si="31"/>
        <v>0</v>
      </c>
      <c r="AD86" s="382">
        <f t="shared" si="32"/>
        <v>0</v>
      </c>
      <c r="AE86" s="382">
        <f t="shared" si="33"/>
        <v>0</v>
      </c>
      <c r="AF86" s="382">
        <f t="shared" si="34"/>
        <v>0</v>
      </c>
    </row>
    <row r="87" spans="2:32" ht="13.2" x14ac:dyDescent="0.25">
      <c r="B87" s="1"/>
      <c r="C87" s="29">
        <f>'T1 2024'!C87</f>
        <v>76</v>
      </c>
      <c r="D87" s="30">
        <f>'T1 2024'!D87</f>
        <v>0</v>
      </c>
      <c r="E87" s="54">
        <f>'T1 2024'!E87</f>
        <v>0</v>
      </c>
      <c r="F87" s="54">
        <f>'T1 2024'!F87</f>
        <v>0</v>
      </c>
      <c r="G87" s="54">
        <f>'T1 2024'!G87</f>
        <v>0</v>
      </c>
      <c r="H87" s="328"/>
      <c r="I87" s="329"/>
      <c r="J87" s="329"/>
      <c r="K87" s="300">
        <f t="shared" si="25"/>
        <v>0</v>
      </c>
      <c r="L87" s="203">
        <f t="shared" si="37"/>
        <v>0</v>
      </c>
      <c r="M87" s="325"/>
      <c r="N87" s="16"/>
      <c r="O87" s="301">
        <f t="shared" si="36"/>
        <v>0</v>
      </c>
      <c r="P87" s="16"/>
      <c r="Q87" s="305">
        <f t="shared" si="38"/>
        <v>0</v>
      </c>
      <c r="R87" s="332"/>
      <c r="S87" s="246">
        <f t="shared" si="35"/>
        <v>0</v>
      </c>
      <c r="T87" s="93">
        <f t="shared" si="39"/>
        <v>0</v>
      </c>
      <c r="U87" s="326"/>
      <c r="V87" s="245">
        <f t="shared" si="26"/>
        <v>0</v>
      </c>
      <c r="W87" s="203">
        <f t="shared" si="27"/>
        <v>1</v>
      </c>
      <c r="X87" s="3"/>
      <c r="Z87" s="382">
        <f t="shared" si="28"/>
        <v>0</v>
      </c>
      <c r="AA87" s="382">
        <f t="shared" si="29"/>
        <v>0</v>
      </c>
      <c r="AB87" s="382">
        <f t="shared" si="30"/>
        <v>0</v>
      </c>
      <c r="AC87" s="382">
        <f t="shared" si="31"/>
        <v>0</v>
      </c>
      <c r="AD87" s="382">
        <f t="shared" si="32"/>
        <v>0</v>
      </c>
      <c r="AE87" s="382">
        <f t="shared" si="33"/>
        <v>0</v>
      </c>
      <c r="AF87" s="382">
        <f t="shared" si="34"/>
        <v>0</v>
      </c>
    </row>
    <row r="88" spans="2:32" ht="13.2" x14ac:dyDescent="0.25">
      <c r="B88" s="1"/>
      <c r="C88" s="29">
        <f>'T1 2024'!C88</f>
        <v>77</v>
      </c>
      <c r="D88" s="30">
        <f>'T1 2024'!D88</f>
        <v>0</v>
      </c>
      <c r="E88" s="54">
        <f>'T1 2024'!E88</f>
        <v>0</v>
      </c>
      <c r="F88" s="54">
        <f>'T1 2024'!F88</f>
        <v>0</v>
      </c>
      <c r="G88" s="54">
        <f>'T1 2024'!G88</f>
        <v>0</v>
      </c>
      <c r="H88" s="328"/>
      <c r="I88" s="329"/>
      <c r="J88" s="329"/>
      <c r="K88" s="300">
        <f t="shared" si="25"/>
        <v>0</v>
      </c>
      <c r="L88" s="203">
        <f t="shared" si="37"/>
        <v>0</v>
      </c>
      <c r="M88" s="325"/>
      <c r="N88" s="16"/>
      <c r="O88" s="301">
        <f t="shared" si="36"/>
        <v>0</v>
      </c>
      <c r="P88" s="16"/>
      <c r="Q88" s="305">
        <f t="shared" si="38"/>
        <v>0</v>
      </c>
      <c r="R88" s="332"/>
      <c r="S88" s="246">
        <f t="shared" si="35"/>
        <v>0</v>
      </c>
      <c r="T88" s="93">
        <f t="shared" si="39"/>
        <v>0</v>
      </c>
      <c r="U88" s="326"/>
      <c r="V88" s="245">
        <f t="shared" si="26"/>
        <v>0</v>
      </c>
      <c r="W88" s="203">
        <f t="shared" si="27"/>
        <v>1</v>
      </c>
      <c r="X88" s="3"/>
      <c r="Z88" s="382">
        <f t="shared" si="28"/>
        <v>0</v>
      </c>
      <c r="AA88" s="382">
        <f t="shared" si="29"/>
        <v>0</v>
      </c>
      <c r="AB88" s="382">
        <f t="shared" si="30"/>
        <v>0</v>
      </c>
      <c r="AC88" s="382">
        <f t="shared" si="31"/>
        <v>0</v>
      </c>
      <c r="AD88" s="382">
        <f t="shared" si="32"/>
        <v>0</v>
      </c>
      <c r="AE88" s="382">
        <f t="shared" si="33"/>
        <v>0</v>
      </c>
      <c r="AF88" s="382">
        <f t="shared" si="34"/>
        <v>0</v>
      </c>
    </row>
    <row r="89" spans="2:32" ht="13.2" x14ac:dyDescent="0.25">
      <c r="B89" s="1"/>
      <c r="C89" s="29">
        <f>'T1 2024'!C89</f>
        <v>78</v>
      </c>
      <c r="D89" s="30">
        <f>'T1 2024'!D89</f>
        <v>0</v>
      </c>
      <c r="E89" s="54">
        <f>'T1 2024'!E89</f>
        <v>0</v>
      </c>
      <c r="F89" s="54">
        <f>'T1 2024'!F89</f>
        <v>0</v>
      </c>
      <c r="G89" s="54">
        <f>'T1 2024'!G89</f>
        <v>0</v>
      </c>
      <c r="H89" s="328"/>
      <c r="I89" s="329"/>
      <c r="J89" s="329"/>
      <c r="K89" s="300">
        <f t="shared" si="25"/>
        <v>0</v>
      </c>
      <c r="L89" s="203">
        <f t="shared" si="37"/>
        <v>0</v>
      </c>
      <c r="M89" s="325"/>
      <c r="N89" s="16"/>
      <c r="O89" s="301">
        <f t="shared" si="36"/>
        <v>0</v>
      </c>
      <c r="P89" s="16"/>
      <c r="Q89" s="305">
        <f t="shared" si="38"/>
        <v>0</v>
      </c>
      <c r="R89" s="332"/>
      <c r="S89" s="246">
        <f t="shared" si="35"/>
        <v>0</v>
      </c>
      <c r="T89" s="93">
        <f t="shared" si="39"/>
        <v>0</v>
      </c>
      <c r="U89" s="326"/>
      <c r="V89" s="245">
        <f t="shared" si="26"/>
        <v>0</v>
      </c>
      <c r="W89" s="203">
        <f t="shared" si="27"/>
        <v>1</v>
      </c>
      <c r="X89" s="3"/>
      <c r="Z89" s="382">
        <f t="shared" si="28"/>
        <v>0</v>
      </c>
      <c r="AA89" s="382">
        <f t="shared" si="29"/>
        <v>0</v>
      </c>
      <c r="AB89" s="382">
        <f t="shared" si="30"/>
        <v>0</v>
      </c>
      <c r="AC89" s="382">
        <f t="shared" si="31"/>
        <v>0</v>
      </c>
      <c r="AD89" s="382">
        <f t="shared" si="32"/>
        <v>0</v>
      </c>
      <c r="AE89" s="382">
        <f t="shared" si="33"/>
        <v>0</v>
      </c>
      <c r="AF89" s="382">
        <f t="shared" si="34"/>
        <v>0</v>
      </c>
    </row>
    <row r="90" spans="2:32" ht="13.2" x14ac:dyDescent="0.25">
      <c r="B90" s="1"/>
      <c r="C90" s="29">
        <f>'T1 2024'!C90</f>
        <v>79</v>
      </c>
      <c r="D90" s="30">
        <f>'T1 2024'!D90</f>
        <v>0</v>
      </c>
      <c r="E90" s="54">
        <f>'T1 2024'!E90</f>
        <v>0</v>
      </c>
      <c r="F90" s="54">
        <f>'T1 2024'!F90</f>
        <v>0</v>
      </c>
      <c r="G90" s="54">
        <f>'T1 2024'!G90</f>
        <v>0</v>
      </c>
      <c r="H90" s="328"/>
      <c r="I90" s="329"/>
      <c r="J90" s="329"/>
      <c r="K90" s="300">
        <f t="shared" si="25"/>
        <v>0</v>
      </c>
      <c r="L90" s="203">
        <f t="shared" si="37"/>
        <v>0</v>
      </c>
      <c r="M90" s="325"/>
      <c r="N90" s="16"/>
      <c r="O90" s="301">
        <f t="shared" si="36"/>
        <v>0</v>
      </c>
      <c r="P90" s="16"/>
      <c r="Q90" s="305">
        <f t="shared" si="38"/>
        <v>0</v>
      </c>
      <c r="R90" s="332"/>
      <c r="S90" s="246">
        <f t="shared" si="35"/>
        <v>0</v>
      </c>
      <c r="T90" s="93">
        <f t="shared" si="39"/>
        <v>0</v>
      </c>
      <c r="U90" s="326"/>
      <c r="V90" s="245">
        <f t="shared" si="26"/>
        <v>0</v>
      </c>
      <c r="W90" s="203">
        <f t="shared" si="27"/>
        <v>1</v>
      </c>
      <c r="X90" s="3"/>
      <c r="Z90" s="382">
        <f t="shared" si="28"/>
        <v>0</v>
      </c>
      <c r="AA90" s="382">
        <f t="shared" si="29"/>
        <v>0</v>
      </c>
      <c r="AB90" s="382">
        <f t="shared" si="30"/>
        <v>0</v>
      </c>
      <c r="AC90" s="382">
        <f t="shared" si="31"/>
        <v>0</v>
      </c>
      <c r="AD90" s="382">
        <f t="shared" si="32"/>
        <v>0</v>
      </c>
      <c r="AE90" s="382">
        <f t="shared" si="33"/>
        <v>0</v>
      </c>
      <c r="AF90" s="382">
        <f t="shared" si="34"/>
        <v>0</v>
      </c>
    </row>
    <row r="91" spans="2:32" ht="13.2" x14ac:dyDescent="0.25">
      <c r="B91" s="1"/>
      <c r="C91" s="29">
        <f>'T1 2024'!C91</f>
        <v>80</v>
      </c>
      <c r="D91" s="30">
        <f>'T1 2024'!D91</f>
        <v>0</v>
      </c>
      <c r="E91" s="54">
        <f>'T1 2024'!E91</f>
        <v>0</v>
      </c>
      <c r="F91" s="54">
        <f>'T1 2024'!F91</f>
        <v>0</v>
      </c>
      <c r="G91" s="54">
        <f>'T1 2024'!G91</f>
        <v>0</v>
      </c>
      <c r="H91" s="328"/>
      <c r="I91" s="329"/>
      <c r="J91" s="329"/>
      <c r="K91" s="300">
        <f t="shared" si="25"/>
        <v>0</v>
      </c>
      <c r="L91" s="203">
        <f t="shared" si="37"/>
        <v>0</v>
      </c>
      <c r="M91" s="325"/>
      <c r="N91" s="16"/>
      <c r="O91" s="301">
        <f t="shared" si="36"/>
        <v>0</v>
      </c>
      <c r="P91" s="16"/>
      <c r="Q91" s="305">
        <f t="shared" si="38"/>
        <v>0</v>
      </c>
      <c r="R91" s="332"/>
      <c r="S91" s="246">
        <f t="shared" si="35"/>
        <v>0</v>
      </c>
      <c r="T91" s="93">
        <f t="shared" si="39"/>
        <v>0</v>
      </c>
      <c r="U91" s="326"/>
      <c r="V91" s="245">
        <f t="shared" si="26"/>
        <v>0</v>
      </c>
      <c r="W91" s="203">
        <f t="shared" si="27"/>
        <v>1</v>
      </c>
      <c r="X91" s="3"/>
      <c r="Z91" s="382">
        <f t="shared" si="28"/>
        <v>0</v>
      </c>
      <c r="AA91" s="382">
        <f t="shared" si="29"/>
        <v>0</v>
      </c>
      <c r="AB91" s="382">
        <f t="shared" si="30"/>
        <v>0</v>
      </c>
      <c r="AC91" s="382">
        <f t="shared" si="31"/>
        <v>0</v>
      </c>
      <c r="AD91" s="382">
        <f t="shared" si="32"/>
        <v>0</v>
      </c>
      <c r="AE91" s="382">
        <f t="shared" si="33"/>
        <v>0</v>
      </c>
      <c r="AF91" s="382">
        <f t="shared" si="34"/>
        <v>0</v>
      </c>
    </row>
    <row r="92" spans="2:32" ht="13.2" x14ac:dyDescent="0.25">
      <c r="B92" s="1"/>
      <c r="C92" s="29">
        <f>'T1 2024'!C92</f>
        <v>81</v>
      </c>
      <c r="D92" s="30">
        <f>'T1 2024'!D92</f>
        <v>0</v>
      </c>
      <c r="E92" s="54">
        <f>'T1 2024'!E92</f>
        <v>0</v>
      </c>
      <c r="F92" s="54">
        <f>'T1 2024'!F92</f>
        <v>0</v>
      </c>
      <c r="G92" s="54">
        <f>'T1 2024'!G92</f>
        <v>0</v>
      </c>
      <c r="H92" s="328"/>
      <c r="I92" s="329"/>
      <c r="J92" s="329"/>
      <c r="K92" s="300">
        <f t="shared" si="25"/>
        <v>0</v>
      </c>
      <c r="L92" s="203">
        <f t="shared" si="37"/>
        <v>0</v>
      </c>
      <c r="M92" s="325"/>
      <c r="N92" s="16"/>
      <c r="O92" s="301">
        <f t="shared" si="36"/>
        <v>0</v>
      </c>
      <c r="P92" s="16"/>
      <c r="Q92" s="305">
        <f t="shared" si="38"/>
        <v>0</v>
      </c>
      <c r="R92" s="332"/>
      <c r="S92" s="246">
        <f t="shared" si="35"/>
        <v>0</v>
      </c>
      <c r="T92" s="93">
        <f t="shared" si="39"/>
        <v>0</v>
      </c>
      <c r="U92" s="326"/>
      <c r="V92" s="245">
        <f t="shared" si="26"/>
        <v>0</v>
      </c>
      <c r="W92" s="203">
        <f t="shared" si="27"/>
        <v>1</v>
      </c>
      <c r="X92" s="3"/>
      <c r="Z92" s="382">
        <f t="shared" si="28"/>
        <v>0</v>
      </c>
      <c r="AA92" s="382">
        <f t="shared" si="29"/>
        <v>0</v>
      </c>
      <c r="AB92" s="382">
        <f t="shared" si="30"/>
        <v>0</v>
      </c>
      <c r="AC92" s="382">
        <f t="shared" si="31"/>
        <v>0</v>
      </c>
      <c r="AD92" s="382">
        <f t="shared" si="32"/>
        <v>0</v>
      </c>
      <c r="AE92" s="382">
        <f t="shared" si="33"/>
        <v>0</v>
      </c>
      <c r="AF92" s="382">
        <f t="shared" si="34"/>
        <v>0</v>
      </c>
    </row>
    <row r="93" spans="2:32" ht="13.2" x14ac:dyDescent="0.25">
      <c r="B93" s="1"/>
      <c r="C93" s="29">
        <f>'T1 2024'!C93</f>
        <v>82</v>
      </c>
      <c r="D93" s="30">
        <f>'T1 2024'!D93</f>
        <v>0</v>
      </c>
      <c r="E93" s="54">
        <f>'T1 2024'!E93</f>
        <v>0</v>
      </c>
      <c r="F93" s="54">
        <f>'T1 2024'!F93</f>
        <v>0</v>
      </c>
      <c r="G93" s="54">
        <f>'T1 2024'!G93</f>
        <v>0</v>
      </c>
      <c r="H93" s="328"/>
      <c r="I93" s="329"/>
      <c r="J93" s="329"/>
      <c r="K93" s="300">
        <f t="shared" si="25"/>
        <v>0</v>
      </c>
      <c r="L93" s="203">
        <f t="shared" si="37"/>
        <v>0</v>
      </c>
      <c r="M93" s="325"/>
      <c r="N93" s="16"/>
      <c r="O93" s="301">
        <f t="shared" si="36"/>
        <v>0</v>
      </c>
      <c r="P93" s="16"/>
      <c r="Q93" s="305">
        <f t="shared" si="38"/>
        <v>0</v>
      </c>
      <c r="R93" s="332"/>
      <c r="S93" s="246">
        <f t="shared" si="35"/>
        <v>0</v>
      </c>
      <c r="T93" s="93">
        <f t="shared" si="39"/>
        <v>0</v>
      </c>
      <c r="U93" s="326"/>
      <c r="V93" s="245">
        <f t="shared" si="26"/>
        <v>0</v>
      </c>
      <c r="W93" s="203">
        <f t="shared" si="27"/>
        <v>1</v>
      </c>
      <c r="X93" s="3"/>
      <c r="Z93" s="382">
        <f t="shared" si="28"/>
        <v>0</v>
      </c>
      <c r="AA93" s="382">
        <f t="shared" si="29"/>
        <v>0</v>
      </c>
      <c r="AB93" s="382">
        <f t="shared" si="30"/>
        <v>0</v>
      </c>
      <c r="AC93" s="382">
        <f t="shared" si="31"/>
        <v>0</v>
      </c>
      <c r="AD93" s="382">
        <f t="shared" si="32"/>
        <v>0</v>
      </c>
      <c r="AE93" s="382">
        <f t="shared" si="33"/>
        <v>0</v>
      </c>
      <c r="AF93" s="382">
        <f t="shared" si="34"/>
        <v>0</v>
      </c>
    </row>
    <row r="94" spans="2:32" ht="13.2" x14ac:dyDescent="0.25">
      <c r="B94" s="1"/>
      <c r="C94" s="29">
        <f>'T1 2024'!C94</f>
        <v>83</v>
      </c>
      <c r="D94" s="30">
        <f>'T1 2024'!D94</f>
        <v>0</v>
      </c>
      <c r="E94" s="54">
        <f>'T1 2024'!E94</f>
        <v>0</v>
      </c>
      <c r="F94" s="54">
        <f>'T1 2024'!F94</f>
        <v>0</v>
      </c>
      <c r="G94" s="54">
        <f>'T1 2024'!G94</f>
        <v>0</v>
      </c>
      <c r="H94" s="328"/>
      <c r="I94" s="329"/>
      <c r="J94" s="329"/>
      <c r="K94" s="300">
        <f t="shared" si="25"/>
        <v>0</v>
      </c>
      <c r="L94" s="203">
        <f t="shared" si="37"/>
        <v>0</v>
      </c>
      <c r="M94" s="325"/>
      <c r="N94" s="16"/>
      <c r="O94" s="301">
        <f t="shared" si="36"/>
        <v>0</v>
      </c>
      <c r="P94" s="16"/>
      <c r="Q94" s="305">
        <f t="shared" si="38"/>
        <v>0</v>
      </c>
      <c r="R94" s="332"/>
      <c r="S94" s="246">
        <f t="shared" si="35"/>
        <v>0</v>
      </c>
      <c r="T94" s="93">
        <f t="shared" si="39"/>
        <v>0</v>
      </c>
      <c r="U94" s="326"/>
      <c r="V94" s="245">
        <f t="shared" si="26"/>
        <v>0</v>
      </c>
      <c r="W94" s="203">
        <f t="shared" si="27"/>
        <v>1</v>
      </c>
      <c r="X94" s="3"/>
      <c r="Z94" s="382">
        <f t="shared" si="28"/>
        <v>0</v>
      </c>
      <c r="AA94" s="382">
        <f t="shared" si="29"/>
        <v>0</v>
      </c>
      <c r="AB94" s="382">
        <f t="shared" si="30"/>
        <v>0</v>
      </c>
      <c r="AC94" s="382">
        <f t="shared" si="31"/>
        <v>0</v>
      </c>
      <c r="AD94" s="382">
        <f t="shared" si="32"/>
        <v>0</v>
      </c>
      <c r="AE94" s="382">
        <f t="shared" si="33"/>
        <v>0</v>
      </c>
      <c r="AF94" s="382">
        <f t="shared" si="34"/>
        <v>0</v>
      </c>
    </row>
    <row r="95" spans="2:32" ht="13.2" x14ac:dyDescent="0.25">
      <c r="B95" s="1"/>
      <c r="C95" s="29">
        <f>'T1 2024'!C95</f>
        <v>84</v>
      </c>
      <c r="D95" s="30">
        <f>'T1 2024'!D95</f>
        <v>0</v>
      </c>
      <c r="E95" s="54">
        <f>'T1 2024'!E95</f>
        <v>0</v>
      </c>
      <c r="F95" s="54">
        <f>'T1 2024'!F95</f>
        <v>0</v>
      </c>
      <c r="G95" s="54">
        <f>'T1 2024'!G95</f>
        <v>0</v>
      </c>
      <c r="H95" s="328"/>
      <c r="I95" s="329"/>
      <c r="J95" s="329"/>
      <c r="K95" s="300">
        <f t="shared" si="25"/>
        <v>0</v>
      </c>
      <c r="L95" s="203">
        <f t="shared" si="37"/>
        <v>0</v>
      </c>
      <c r="M95" s="325"/>
      <c r="N95" s="16"/>
      <c r="O95" s="301">
        <f t="shared" si="36"/>
        <v>0</v>
      </c>
      <c r="P95" s="16"/>
      <c r="Q95" s="305">
        <f t="shared" si="38"/>
        <v>0</v>
      </c>
      <c r="R95" s="332"/>
      <c r="S95" s="246">
        <f t="shared" si="35"/>
        <v>0</v>
      </c>
      <c r="T95" s="93">
        <f t="shared" si="39"/>
        <v>0</v>
      </c>
      <c r="U95" s="326"/>
      <c r="V95" s="245">
        <f t="shared" si="26"/>
        <v>0</v>
      </c>
      <c r="W95" s="203">
        <f t="shared" si="27"/>
        <v>1</v>
      </c>
      <c r="X95" s="3"/>
      <c r="Z95" s="382">
        <f t="shared" si="28"/>
        <v>0</v>
      </c>
      <c r="AA95" s="382">
        <f t="shared" si="29"/>
        <v>0</v>
      </c>
      <c r="AB95" s="382">
        <f t="shared" si="30"/>
        <v>0</v>
      </c>
      <c r="AC95" s="382">
        <f t="shared" si="31"/>
        <v>0</v>
      </c>
      <c r="AD95" s="382">
        <f t="shared" si="32"/>
        <v>0</v>
      </c>
      <c r="AE95" s="382">
        <f t="shared" si="33"/>
        <v>0</v>
      </c>
      <c r="AF95" s="382">
        <f t="shared" si="34"/>
        <v>0</v>
      </c>
    </row>
    <row r="96" spans="2:32" ht="13.2" x14ac:dyDescent="0.25">
      <c r="B96" s="1"/>
      <c r="C96" s="29">
        <f>'T1 2024'!C96</f>
        <v>85</v>
      </c>
      <c r="D96" s="30">
        <f>'T1 2024'!D96</f>
        <v>0</v>
      </c>
      <c r="E96" s="54">
        <f>'T1 2024'!E96</f>
        <v>0</v>
      </c>
      <c r="F96" s="54">
        <f>'T1 2024'!F96</f>
        <v>0</v>
      </c>
      <c r="G96" s="54">
        <f>'T1 2024'!G96</f>
        <v>0</v>
      </c>
      <c r="H96" s="328"/>
      <c r="I96" s="329"/>
      <c r="J96" s="329"/>
      <c r="K96" s="300">
        <f t="shared" si="25"/>
        <v>0</v>
      </c>
      <c r="L96" s="203">
        <f t="shared" si="37"/>
        <v>0</v>
      </c>
      <c r="M96" s="325"/>
      <c r="N96" s="16"/>
      <c r="O96" s="301">
        <f t="shared" si="36"/>
        <v>0</v>
      </c>
      <c r="P96" s="16"/>
      <c r="Q96" s="305">
        <f t="shared" si="38"/>
        <v>0</v>
      </c>
      <c r="R96" s="332"/>
      <c r="S96" s="246">
        <f t="shared" si="35"/>
        <v>0</v>
      </c>
      <c r="T96" s="93">
        <f t="shared" si="39"/>
        <v>0</v>
      </c>
      <c r="U96" s="326"/>
      <c r="V96" s="245">
        <f t="shared" si="26"/>
        <v>0</v>
      </c>
      <c r="W96" s="203">
        <f t="shared" si="27"/>
        <v>1</v>
      </c>
      <c r="X96" s="3"/>
      <c r="Z96" s="382">
        <f t="shared" si="28"/>
        <v>0</v>
      </c>
      <c r="AA96" s="382">
        <f t="shared" si="29"/>
        <v>0</v>
      </c>
      <c r="AB96" s="382">
        <f t="shared" si="30"/>
        <v>0</v>
      </c>
      <c r="AC96" s="382">
        <f t="shared" si="31"/>
        <v>0</v>
      </c>
      <c r="AD96" s="382">
        <f t="shared" si="32"/>
        <v>0</v>
      </c>
      <c r="AE96" s="382">
        <f t="shared" si="33"/>
        <v>0</v>
      </c>
      <c r="AF96" s="382">
        <f t="shared" si="34"/>
        <v>0</v>
      </c>
    </row>
    <row r="97" spans="2:32" ht="13.2" x14ac:dyDescent="0.25">
      <c r="B97" s="1"/>
      <c r="C97" s="29">
        <f>'T1 2024'!C97</f>
        <v>86</v>
      </c>
      <c r="D97" s="30">
        <f>'T1 2024'!D97</f>
        <v>0</v>
      </c>
      <c r="E97" s="54">
        <f>'T1 2024'!E97</f>
        <v>0</v>
      </c>
      <c r="F97" s="54">
        <f>'T1 2024'!F97</f>
        <v>0</v>
      </c>
      <c r="G97" s="54">
        <f>'T1 2024'!G97</f>
        <v>0</v>
      </c>
      <c r="H97" s="328"/>
      <c r="I97" s="329"/>
      <c r="J97" s="329"/>
      <c r="K97" s="300">
        <f t="shared" si="25"/>
        <v>0</v>
      </c>
      <c r="L97" s="203">
        <f t="shared" si="37"/>
        <v>0</v>
      </c>
      <c r="M97" s="325"/>
      <c r="N97" s="16"/>
      <c r="O97" s="301">
        <f t="shared" si="36"/>
        <v>0</v>
      </c>
      <c r="P97" s="16"/>
      <c r="Q97" s="305">
        <f t="shared" si="38"/>
        <v>0</v>
      </c>
      <c r="R97" s="332"/>
      <c r="S97" s="246">
        <f t="shared" si="35"/>
        <v>0</v>
      </c>
      <c r="T97" s="93">
        <f t="shared" si="39"/>
        <v>0</v>
      </c>
      <c r="U97" s="326"/>
      <c r="V97" s="245">
        <f t="shared" si="26"/>
        <v>0</v>
      </c>
      <c r="W97" s="203">
        <f t="shared" si="27"/>
        <v>1</v>
      </c>
      <c r="X97" s="3"/>
      <c r="Z97" s="382">
        <f t="shared" si="28"/>
        <v>0</v>
      </c>
      <c r="AA97" s="382">
        <f t="shared" si="29"/>
        <v>0</v>
      </c>
      <c r="AB97" s="382">
        <f t="shared" si="30"/>
        <v>0</v>
      </c>
      <c r="AC97" s="382">
        <f t="shared" si="31"/>
        <v>0</v>
      </c>
      <c r="AD97" s="382">
        <f t="shared" si="32"/>
        <v>0</v>
      </c>
      <c r="AE97" s="382">
        <f t="shared" si="33"/>
        <v>0</v>
      </c>
      <c r="AF97" s="382">
        <f t="shared" si="34"/>
        <v>0</v>
      </c>
    </row>
    <row r="98" spans="2:32" ht="13.2" x14ac:dyDescent="0.25">
      <c r="B98" s="1"/>
      <c r="C98" s="29">
        <f>'T1 2024'!C98</f>
        <v>87</v>
      </c>
      <c r="D98" s="30">
        <f>'T1 2024'!D98</f>
        <v>0</v>
      </c>
      <c r="E98" s="54">
        <f>'T1 2024'!E98</f>
        <v>0</v>
      </c>
      <c r="F98" s="54">
        <f>'T1 2024'!F98</f>
        <v>0</v>
      </c>
      <c r="G98" s="54">
        <f>'T1 2024'!G98</f>
        <v>0</v>
      </c>
      <c r="H98" s="328"/>
      <c r="I98" s="329"/>
      <c r="J98" s="329"/>
      <c r="K98" s="300">
        <f t="shared" si="25"/>
        <v>0</v>
      </c>
      <c r="L98" s="203">
        <f t="shared" si="37"/>
        <v>0</v>
      </c>
      <c r="M98" s="325"/>
      <c r="N98" s="16"/>
      <c r="O98" s="301">
        <f t="shared" si="36"/>
        <v>0</v>
      </c>
      <c r="P98" s="16"/>
      <c r="Q98" s="305">
        <f t="shared" si="38"/>
        <v>0</v>
      </c>
      <c r="R98" s="332"/>
      <c r="S98" s="246">
        <f t="shared" si="35"/>
        <v>0</v>
      </c>
      <c r="T98" s="93">
        <f t="shared" si="39"/>
        <v>0</v>
      </c>
      <c r="U98" s="326"/>
      <c r="V98" s="245">
        <f t="shared" si="26"/>
        <v>0</v>
      </c>
      <c r="W98" s="203">
        <f t="shared" si="27"/>
        <v>1</v>
      </c>
      <c r="X98" s="3"/>
      <c r="Z98" s="382">
        <f t="shared" si="28"/>
        <v>0</v>
      </c>
      <c r="AA98" s="382">
        <f t="shared" si="29"/>
        <v>0</v>
      </c>
      <c r="AB98" s="382">
        <f t="shared" si="30"/>
        <v>0</v>
      </c>
      <c r="AC98" s="382">
        <f t="shared" si="31"/>
        <v>0</v>
      </c>
      <c r="AD98" s="382">
        <f t="shared" si="32"/>
        <v>0</v>
      </c>
      <c r="AE98" s="382">
        <f t="shared" si="33"/>
        <v>0</v>
      </c>
      <c r="AF98" s="382">
        <f t="shared" si="34"/>
        <v>0</v>
      </c>
    </row>
    <row r="99" spans="2:32" ht="13.2" x14ac:dyDescent="0.25">
      <c r="B99" s="1"/>
      <c r="C99" s="29">
        <f>'T1 2024'!C99</f>
        <v>88</v>
      </c>
      <c r="D99" s="30">
        <f>'T1 2024'!D99</f>
        <v>0</v>
      </c>
      <c r="E99" s="54">
        <f>'T1 2024'!E99</f>
        <v>0</v>
      </c>
      <c r="F99" s="54">
        <f>'T1 2024'!F99</f>
        <v>0</v>
      </c>
      <c r="G99" s="54">
        <f>'T1 2024'!G99</f>
        <v>0</v>
      </c>
      <c r="H99" s="328"/>
      <c r="I99" s="329"/>
      <c r="J99" s="329"/>
      <c r="K99" s="300">
        <f t="shared" si="25"/>
        <v>0</v>
      </c>
      <c r="L99" s="203">
        <f t="shared" si="37"/>
        <v>0</v>
      </c>
      <c r="M99" s="325"/>
      <c r="N99" s="16"/>
      <c r="O99" s="301">
        <f t="shared" si="36"/>
        <v>0</v>
      </c>
      <c r="P99" s="16"/>
      <c r="Q99" s="305">
        <f t="shared" si="38"/>
        <v>0</v>
      </c>
      <c r="R99" s="332"/>
      <c r="S99" s="246">
        <f t="shared" si="35"/>
        <v>0</v>
      </c>
      <c r="T99" s="93">
        <f t="shared" si="39"/>
        <v>0</v>
      </c>
      <c r="U99" s="326"/>
      <c r="V99" s="245">
        <f t="shared" si="26"/>
        <v>0</v>
      </c>
      <c r="W99" s="203">
        <f t="shared" si="27"/>
        <v>1</v>
      </c>
      <c r="X99" s="3"/>
      <c r="Z99" s="382">
        <f t="shared" si="28"/>
        <v>0</v>
      </c>
      <c r="AA99" s="382">
        <f t="shared" si="29"/>
        <v>0</v>
      </c>
      <c r="AB99" s="382">
        <f t="shared" si="30"/>
        <v>0</v>
      </c>
      <c r="AC99" s="382">
        <f t="shared" si="31"/>
        <v>0</v>
      </c>
      <c r="AD99" s="382">
        <f t="shared" si="32"/>
        <v>0</v>
      </c>
      <c r="AE99" s="382">
        <f t="shared" si="33"/>
        <v>0</v>
      </c>
      <c r="AF99" s="382">
        <f t="shared" si="34"/>
        <v>0</v>
      </c>
    </row>
    <row r="100" spans="2:32" ht="13.2" x14ac:dyDescent="0.25">
      <c r="B100" s="1"/>
      <c r="C100" s="29">
        <f>'T1 2024'!C100</f>
        <v>89</v>
      </c>
      <c r="D100" s="30">
        <f>'T1 2024'!D100</f>
        <v>0</v>
      </c>
      <c r="E100" s="54">
        <f>'T1 2024'!E100</f>
        <v>0</v>
      </c>
      <c r="F100" s="54">
        <f>'T1 2024'!F100</f>
        <v>0</v>
      </c>
      <c r="G100" s="54">
        <f>'T1 2024'!G100</f>
        <v>0</v>
      </c>
      <c r="H100" s="328"/>
      <c r="I100" s="329"/>
      <c r="J100" s="329"/>
      <c r="K100" s="300">
        <f t="shared" si="25"/>
        <v>0</v>
      </c>
      <c r="L100" s="203">
        <f t="shared" si="37"/>
        <v>0</v>
      </c>
      <c r="M100" s="325"/>
      <c r="N100" s="16"/>
      <c r="O100" s="301">
        <f t="shared" si="36"/>
        <v>0</v>
      </c>
      <c r="P100" s="16"/>
      <c r="Q100" s="305">
        <f t="shared" si="38"/>
        <v>0</v>
      </c>
      <c r="R100" s="332"/>
      <c r="S100" s="246">
        <f t="shared" si="35"/>
        <v>0</v>
      </c>
      <c r="T100" s="93">
        <f t="shared" si="39"/>
        <v>0</v>
      </c>
      <c r="U100" s="326"/>
      <c r="V100" s="245">
        <f t="shared" si="26"/>
        <v>0</v>
      </c>
      <c r="W100" s="203">
        <f t="shared" si="27"/>
        <v>1</v>
      </c>
      <c r="X100" s="3"/>
      <c r="Z100" s="382">
        <f t="shared" si="28"/>
        <v>0</v>
      </c>
      <c r="AA100" s="382">
        <f t="shared" si="29"/>
        <v>0</v>
      </c>
      <c r="AB100" s="382">
        <f t="shared" si="30"/>
        <v>0</v>
      </c>
      <c r="AC100" s="382">
        <f t="shared" si="31"/>
        <v>0</v>
      </c>
      <c r="AD100" s="382">
        <f t="shared" si="32"/>
        <v>0</v>
      </c>
      <c r="AE100" s="382">
        <f t="shared" si="33"/>
        <v>0</v>
      </c>
      <c r="AF100" s="382">
        <f t="shared" si="34"/>
        <v>0</v>
      </c>
    </row>
    <row r="101" spans="2:32" ht="13.2" x14ac:dyDescent="0.25">
      <c r="B101" s="1"/>
      <c r="C101" s="29">
        <f>'T1 2024'!C101</f>
        <v>90</v>
      </c>
      <c r="D101" s="30">
        <f>'T1 2024'!D101</f>
        <v>0</v>
      </c>
      <c r="E101" s="54">
        <f>'T1 2024'!E101</f>
        <v>0</v>
      </c>
      <c r="F101" s="54">
        <f>'T1 2024'!F101</f>
        <v>0</v>
      </c>
      <c r="G101" s="54">
        <f>'T1 2024'!G101</f>
        <v>0</v>
      </c>
      <c r="H101" s="328"/>
      <c r="I101" s="329"/>
      <c r="J101" s="329"/>
      <c r="K101" s="300">
        <f t="shared" si="25"/>
        <v>0</v>
      </c>
      <c r="L101" s="203">
        <f t="shared" si="37"/>
        <v>0</v>
      </c>
      <c r="M101" s="325"/>
      <c r="N101" s="16"/>
      <c r="O101" s="301">
        <f t="shared" si="36"/>
        <v>0</v>
      </c>
      <c r="P101" s="16"/>
      <c r="Q101" s="305">
        <f t="shared" si="38"/>
        <v>0</v>
      </c>
      <c r="R101" s="332"/>
      <c r="S101" s="246">
        <f t="shared" si="35"/>
        <v>0</v>
      </c>
      <c r="T101" s="93">
        <f t="shared" si="39"/>
        <v>0</v>
      </c>
      <c r="U101" s="326"/>
      <c r="V101" s="245">
        <f t="shared" si="26"/>
        <v>0</v>
      </c>
      <c r="W101" s="203">
        <f t="shared" si="27"/>
        <v>1</v>
      </c>
      <c r="X101" s="3"/>
      <c r="Z101" s="382">
        <f t="shared" si="28"/>
        <v>0</v>
      </c>
      <c r="AA101" s="382">
        <f t="shared" si="29"/>
        <v>0</v>
      </c>
      <c r="AB101" s="382">
        <f t="shared" si="30"/>
        <v>0</v>
      </c>
      <c r="AC101" s="382">
        <f t="shared" si="31"/>
        <v>0</v>
      </c>
      <c r="AD101" s="382">
        <f t="shared" si="32"/>
        <v>0</v>
      </c>
      <c r="AE101" s="382">
        <f t="shared" si="33"/>
        <v>0</v>
      </c>
      <c r="AF101" s="382">
        <f t="shared" si="34"/>
        <v>0</v>
      </c>
    </row>
    <row r="102" spans="2:32" ht="13.2" x14ac:dyDescent="0.25">
      <c r="B102" s="1"/>
      <c r="C102" s="29">
        <f>'T1 2024'!C102</f>
        <v>91</v>
      </c>
      <c r="D102" s="30">
        <f>'T1 2024'!D102</f>
        <v>0</v>
      </c>
      <c r="E102" s="54">
        <f>'T1 2024'!E102</f>
        <v>0</v>
      </c>
      <c r="F102" s="54">
        <f>'T1 2024'!F102</f>
        <v>0</v>
      </c>
      <c r="G102" s="54">
        <f>'T1 2024'!G102</f>
        <v>0</v>
      </c>
      <c r="H102" s="328"/>
      <c r="I102" s="329"/>
      <c r="J102" s="329"/>
      <c r="K102" s="300">
        <f t="shared" si="25"/>
        <v>0</v>
      </c>
      <c r="L102" s="203">
        <f t="shared" si="37"/>
        <v>0</v>
      </c>
      <c r="M102" s="325"/>
      <c r="N102" s="16"/>
      <c r="O102" s="301">
        <f t="shared" si="36"/>
        <v>0</v>
      </c>
      <c r="P102" s="16"/>
      <c r="Q102" s="305">
        <f t="shared" si="38"/>
        <v>0</v>
      </c>
      <c r="R102" s="332"/>
      <c r="S102" s="246">
        <f t="shared" si="35"/>
        <v>0</v>
      </c>
      <c r="T102" s="93">
        <f t="shared" si="39"/>
        <v>0</v>
      </c>
      <c r="U102" s="326"/>
      <c r="V102" s="245">
        <f t="shared" si="26"/>
        <v>0</v>
      </c>
      <c r="W102" s="203">
        <f t="shared" si="27"/>
        <v>1</v>
      </c>
      <c r="X102" s="3"/>
      <c r="Z102" s="382">
        <f t="shared" si="28"/>
        <v>0</v>
      </c>
      <c r="AA102" s="382">
        <f t="shared" si="29"/>
        <v>0</v>
      </c>
      <c r="AB102" s="382">
        <f t="shared" si="30"/>
        <v>0</v>
      </c>
      <c r="AC102" s="382">
        <f t="shared" si="31"/>
        <v>0</v>
      </c>
      <c r="AD102" s="382">
        <f t="shared" si="32"/>
        <v>0</v>
      </c>
      <c r="AE102" s="382">
        <f t="shared" si="33"/>
        <v>0</v>
      </c>
      <c r="AF102" s="382">
        <f t="shared" si="34"/>
        <v>0</v>
      </c>
    </row>
    <row r="103" spans="2:32" ht="13.2" x14ac:dyDescent="0.25">
      <c r="B103" s="1"/>
      <c r="C103" s="29">
        <f>'T1 2024'!C103</f>
        <v>92</v>
      </c>
      <c r="D103" s="30">
        <f>'T1 2024'!D103</f>
        <v>0</v>
      </c>
      <c r="E103" s="54">
        <f>'T1 2024'!E103</f>
        <v>0</v>
      </c>
      <c r="F103" s="54">
        <f>'T1 2024'!F103</f>
        <v>0</v>
      </c>
      <c r="G103" s="54">
        <f>'T1 2024'!G103</f>
        <v>0</v>
      </c>
      <c r="H103" s="328"/>
      <c r="I103" s="329"/>
      <c r="J103" s="329"/>
      <c r="K103" s="300">
        <f t="shared" si="25"/>
        <v>0</v>
      </c>
      <c r="L103" s="203">
        <f t="shared" si="37"/>
        <v>0</v>
      </c>
      <c r="M103" s="325"/>
      <c r="N103" s="16"/>
      <c r="O103" s="301">
        <f t="shared" si="36"/>
        <v>0</v>
      </c>
      <c r="P103" s="16"/>
      <c r="Q103" s="305">
        <f t="shared" si="38"/>
        <v>0</v>
      </c>
      <c r="R103" s="332"/>
      <c r="S103" s="246">
        <f t="shared" si="35"/>
        <v>0</v>
      </c>
      <c r="T103" s="93">
        <f t="shared" si="39"/>
        <v>0</v>
      </c>
      <c r="U103" s="326"/>
      <c r="V103" s="245">
        <f t="shared" si="26"/>
        <v>0</v>
      </c>
      <c r="W103" s="203">
        <f t="shared" si="27"/>
        <v>1</v>
      </c>
      <c r="X103" s="3"/>
      <c r="Z103" s="382">
        <f t="shared" si="28"/>
        <v>0</v>
      </c>
      <c r="AA103" s="382">
        <f t="shared" si="29"/>
        <v>0</v>
      </c>
      <c r="AB103" s="382">
        <f t="shared" si="30"/>
        <v>0</v>
      </c>
      <c r="AC103" s="382">
        <f t="shared" si="31"/>
        <v>0</v>
      </c>
      <c r="AD103" s="382">
        <f t="shared" si="32"/>
        <v>0</v>
      </c>
      <c r="AE103" s="382">
        <f t="shared" si="33"/>
        <v>0</v>
      </c>
      <c r="AF103" s="382">
        <f t="shared" si="34"/>
        <v>0</v>
      </c>
    </row>
    <row r="104" spans="2:32" ht="13.2" x14ac:dyDescent="0.25">
      <c r="B104" s="1"/>
      <c r="C104" s="29">
        <f>'T1 2024'!C104</f>
        <v>93</v>
      </c>
      <c r="D104" s="30">
        <f>'T1 2024'!D104</f>
        <v>0</v>
      </c>
      <c r="E104" s="54">
        <f>'T1 2024'!E104</f>
        <v>0</v>
      </c>
      <c r="F104" s="54">
        <f>'T1 2024'!F104</f>
        <v>0</v>
      </c>
      <c r="G104" s="54">
        <f>'T1 2024'!G104</f>
        <v>0</v>
      </c>
      <c r="H104" s="328"/>
      <c r="I104" s="329"/>
      <c r="J104" s="329"/>
      <c r="K104" s="300">
        <f t="shared" si="25"/>
        <v>0</v>
      </c>
      <c r="L104" s="203">
        <f t="shared" si="37"/>
        <v>0</v>
      </c>
      <c r="M104" s="325"/>
      <c r="N104" s="16"/>
      <c r="O104" s="301">
        <f t="shared" si="36"/>
        <v>0</v>
      </c>
      <c r="P104" s="16"/>
      <c r="Q104" s="305">
        <f t="shared" si="38"/>
        <v>0</v>
      </c>
      <c r="R104" s="332"/>
      <c r="S104" s="246">
        <f t="shared" si="35"/>
        <v>0</v>
      </c>
      <c r="T104" s="93">
        <f t="shared" si="39"/>
        <v>0</v>
      </c>
      <c r="U104" s="326"/>
      <c r="V104" s="245">
        <f t="shared" si="26"/>
        <v>0</v>
      </c>
      <c r="W104" s="203">
        <f t="shared" si="27"/>
        <v>1</v>
      </c>
      <c r="X104" s="3"/>
      <c r="Z104" s="382">
        <f t="shared" si="28"/>
        <v>0</v>
      </c>
      <c r="AA104" s="382">
        <f t="shared" si="29"/>
        <v>0</v>
      </c>
      <c r="AB104" s="382">
        <f t="shared" si="30"/>
        <v>0</v>
      </c>
      <c r="AC104" s="382">
        <f t="shared" si="31"/>
        <v>0</v>
      </c>
      <c r="AD104" s="382">
        <f t="shared" si="32"/>
        <v>0</v>
      </c>
      <c r="AE104" s="382">
        <f t="shared" si="33"/>
        <v>0</v>
      </c>
      <c r="AF104" s="382">
        <f t="shared" si="34"/>
        <v>0</v>
      </c>
    </row>
    <row r="105" spans="2:32" ht="13.2" x14ac:dyDescent="0.25">
      <c r="B105" s="1"/>
      <c r="C105" s="29">
        <f>'T1 2024'!C105</f>
        <v>94</v>
      </c>
      <c r="D105" s="30">
        <f>'T1 2024'!D105</f>
        <v>0</v>
      </c>
      <c r="E105" s="54">
        <f>'T1 2024'!E105</f>
        <v>0</v>
      </c>
      <c r="F105" s="54">
        <f>'T1 2024'!F105</f>
        <v>0</v>
      </c>
      <c r="G105" s="54">
        <f>'T1 2024'!G105</f>
        <v>0</v>
      </c>
      <c r="H105" s="328"/>
      <c r="I105" s="329"/>
      <c r="J105" s="329"/>
      <c r="K105" s="300">
        <f t="shared" si="25"/>
        <v>0</v>
      </c>
      <c r="L105" s="203">
        <f t="shared" si="37"/>
        <v>0</v>
      </c>
      <c r="M105" s="325"/>
      <c r="N105" s="16"/>
      <c r="O105" s="301">
        <f t="shared" si="36"/>
        <v>0</v>
      </c>
      <c r="P105" s="16"/>
      <c r="Q105" s="305">
        <f t="shared" si="38"/>
        <v>0</v>
      </c>
      <c r="R105" s="332"/>
      <c r="S105" s="246">
        <f t="shared" si="35"/>
        <v>0</v>
      </c>
      <c r="T105" s="93">
        <f t="shared" si="39"/>
        <v>0</v>
      </c>
      <c r="U105" s="326"/>
      <c r="V105" s="245">
        <f t="shared" si="26"/>
        <v>0</v>
      </c>
      <c r="W105" s="203">
        <f t="shared" si="27"/>
        <v>1</v>
      </c>
      <c r="X105" s="3"/>
      <c r="Z105" s="382">
        <f t="shared" si="28"/>
        <v>0</v>
      </c>
      <c r="AA105" s="382">
        <f t="shared" si="29"/>
        <v>0</v>
      </c>
      <c r="AB105" s="382">
        <f t="shared" si="30"/>
        <v>0</v>
      </c>
      <c r="AC105" s="382">
        <f t="shared" si="31"/>
        <v>0</v>
      </c>
      <c r="AD105" s="382">
        <f t="shared" si="32"/>
        <v>0</v>
      </c>
      <c r="AE105" s="382">
        <f t="shared" si="33"/>
        <v>0</v>
      </c>
      <c r="AF105" s="382">
        <f t="shared" si="34"/>
        <v>0</v>
      </c>
    </row>
    <row r="106" spans="2:32" ht="13.2" x14ac:dyDescent="0.25">
      <c r="B106" s="1"/>
      <c r="C106" s="29">
        <f>'T1 2024'!C106</f>
        <v>95</v>
      </c>
      <c r="D106" s="30">
        <f>'T1 2024'!D106</f>
        <v>0</v>
      </c>
      <c r="E106" s="54">
        <f>'T1 2024'!E106</f>
        <v>0</v>
      </c>
      <c r="F106" s="54">
        <f>'T1 2024'!F106</f>
        <v>0</v>
      </c>
      <c r="G106" s="54">
        <f>'T1 2024'!G106</f>
        <v>0</v>
      </c>
      <c r="H106" s="328"/>
      <c r="I106" s="329"/>
      <c r="J106" s="329"/>
      <c r="K106" s="300">
        <f t="shared" si="25"/>
        <v>0</v>
      </c>
      <c r="L106" s="203">
        <f t="shared" si="37"/>
        <v>0</v>
      </c>
      <c r="M106" s="325"/>
      <c r="N106" s="16"/>
      <c r="O106" s="301">
        <f t="shared" si="36"/>
        <v>0</v>
      </c>
      <c r="P106" s="16"/>
      <c r="Q106" s="305">
        <f t="shared" si="38"/>
        <v>0</v>
      </c>
      <c r="R106" s="332"/>
      <c r="S106" s="246">
        <f t="shared" si="35"/>
        <v>0</v>
      </c>
      <c r="T106" s="93">
        <f t="shared" si="39"/>
        <v>0</v>
      </c>
      <c r="U106" s="326"/>
      <c r="V106" s="245">
        <f t="shared" si="26"/>
        <v>0</v>
      </c>
      <c r="W106" s="203">
        <f t="shared" si="27"/>
        <v>1</v>
      </c>
      <c r="X106" s="3"/>
      <c r="Z106" s="382">
        <f t="shared" si="28"/>
        <v>0</v>
      </c>
      <c r="AA106" s="382">
        <f t="shared" si="29"/>
        <v>0</v>
      </c>
      <c r="AB106" s="382">
        <f t="shared" si="30"/>
        <v>0</v>
      </c>
      <c r="AC106" s="382">
        <f t="shared" si="31"/>
        <v>0</v>
      </c>
      <c r="AD106" s="382">
        <f t="shared" si="32"/>
        <v>0</v>
      </c>
      <c r="AE106" s="382">
        <f t="shared" si="33"/>
        <v>0</v>
      </c>
      <c r="AF106" s="382">
        <f t="shared" si="34"/>
        <v>0</v>
      </c>
    </row>
    <row r="107" spans="2:32" ht="13.2" x14ac:dyDescent="0.25">
      <c r="B107" s="1"/>
      <c r="C107" s="29">
        <f>'T1 2024'!C107</f>
        <v>96</v>
      </c>
      <c r="D107" s="30">
        <f>'T1 2024'!D107</f>
        <v>0</v>
      </c>
      <c r="E107" s="54">
        <f>'T1 2024'!E107</f>
        <v>0</v>
      </c>
      <c r="F107" s="54">
        <f>'T1 2024'!F107</f>
        <v>0</v>
      </c>
      <c r="G107" s="54">
        <f>'T1 2024'!G107</f>
        <v>0</v>
      </c>
      <c r="H107" s="328"/>
      <c r="I107" s="329"/>
      <c r="J107" s="329"/>
      <c r="K107" s="300">
        <f t="shared" si="25"/>
        <v>0</v>
      </c>
      <c r="L107" s="203">
        <f t="shared" si="37"/>
        <v>0</v>
      </c>
      <c r="M107" s="325"/>
      <c r="N107" s="16"/>
      <c r="O107" s="301">
        <f t="shared" si="36"/>
        <v>0</v>
      </c>
      <c r="P107" s="16"/>
      <c r="Q107" s="305">
        <f t="shared" si="38"/>
        <v>0</v>
      </c>
      <c r="R107" s="332"/>
      <c r="S107" s="246">
        <f t="shared" si="35"/>
        <v>0</v>
      </c>
      <c r="T107" s="93">
        <f t="shared" si="39"/>
        <v>0</v>
      </c>
      <c r="U107" s="326"/>
      <c r="V107" s="245">
        <f t="shared" si="26"/>
        <v>0</v>
      </c>
      <c r="W107" s="203">
        <f t="shared" si="27"/>
        <v>1</v>
      </c>
      <c r="X107" s="3"/>
      <c r="Z107" s="382">
        <f t="shared" si="28"/>
        <v>0</v>
      </c>
      <c r="AA107" s="382">
        <f t="shared" si="29"/>
        <v>0</v>
      </c>
      <c r="AB107" s="382">
        <f t="shared" si="30"/>
        <v>0</v>
      </c>
      <c r="AC107" s="382">
        <f t="shared" si="31"/>
        <v>0</v>
      </c>
      <c r="AD107" s="382">
        <f t="shared" si="32"/>
        <v>0</v>
      </c>
      <c r="AE107" s="382">
        <f t="shared" si="33"/>
        <v>0</v>
      </c>
      <c r="AF107" s="382">
        <f t="shared" si="34"/>
        <v>0</v>
      </c>
    </row>
    <row r="108" spans="2:32" ht="13.2" x14ac:dyDescent="0.25">
      <c r="B108" s="1"/>
      <c r="C108" s="29">
        <f>'T1 2024'!C108</f>
        <v>97</v>
      </c>
      <c r="D108" s="30">
        <f>'T1 2024'!D108</f>
        <v>0</v>
      </c>
      <c r="E108" s="54">
        <f>'T1 2024'!E108</f>
        <v>0</v>
      </c>
      <c r="F108" s="54">
        <f>'T1 2024'!F108</f>
        <v>0</v>
      </c>
      <c r="G108" s="54">
        <f>'T1 2024'!G108</f>
        <v>0</v>
      </c>
      <c r="H108" s="328"/>
      <c r="I108" s="329"/>
      <c r="J108" s="329"/>
      <c r="K108" s="300">
        <f t="shared" si="25"/>
        <v>0</v>
      </c>
      <c r="L108" s="203">
        <f t="shared" si="37"/>
        <v>0</v>
      </c>
      <c r="M108" s="325"/>
      <c r="N108" s="16"/>
      <c r="O108" s="301">
        <f t="shared" si="36"/>
        <v>0</v>
      </c>
      <c r="P108" s="16"/>
      <c r="Q108" s="305">
        <f t="shared" si="38"/>
        <v>0</v>
      </c>
      <c r="R108" s="332"/>
      <c r="S108" s="246">
        <f t="shared" si="35"/>
        <v>0</v>
      </c>
      <c r="T108" s="93">
        <f t="shared" si="39"/>
        <v>0</v>
      </c>
      <c r="U108" s="326"/>
      <c r="V108" s="245">
        <f t="shared" si="26"/>
        <v>0</v>
      </c>
      <c r="W108" s="203">
        <f t="shared" si="27"/>
        <v>1</v>
      </c>
      <c r="X108" s="3"/>
      <c r="Z108" s="382">
        <f t="shared" si="28"/>
        <v>0</v>
      </c>
      <c r="AA108" s="382">
        <f t="shared" si="29"/>
        <v>0</v>
      </c>
      <c r="AB108" s="382">
        <f t="shared" si="30"/>
        <v>0</v>
      </c>
      <c r="AC108" s="382">
        <f t="shared" si="31"/>
        <v>0</v>
      </c>
      <c r="AD108" s="382">
        <f t="shared" si="32"/>
        <v>0</v>
      </c>
      <c r="AE108" s="382">
        <f t="shared" si="33"/>
        <v>0</v>
      </c>
      <c r="AF108" s="382">
        <f t="shared" si="34"/>
        <v>0</v>
      </c>
    </row>
    <row r="109" spans="2:32" ht="13.2" x14ac:dyDescent="0.25">
      <c r="B109" s="1"/>
      <c r="C109" s="29">
        <f>'T1 2024'!C109</f>
        <v>98</v>
      </c>
      <c r="D109" s="30">
        <f>'T1 2024'!D109</f>
        <v>0</v>
      </c>
      <c r="E109" s="54">
        <f>'T1 2024'!E109</f>
        <v>0</v>
      </c>
      <c r="F109" s="54">
        <f>'T1 2024'!F109</f>
        <v>0</v>
      </c>
      <c r="G109" s="54">
        <f>'T1 2024'!G109</f>
        <v>0</v>
      </c>
      <c r="H109" s="328"/>
      <c r="I109" s="329"/>
      <c r="J109" s="329"/>
      <c r="K109" s="300">
        <f t="shared" si="25"/>
        <v>0</v>
      </c>
      <c r="L109" s="203">
        <f t="shared" si="37"/>
        <v>0</v>
      </c>
      <c r="M109" s="325"/>
      <c r="N109" s="16"/>
      <c r="O109" s="301">
        <f t="shared" si="36"/>
        <v>0</v>
      </c>
      <c r="P109" s="16"/>
      <c r="Q109" s="305">
        <f t="shared" si="38"/>
        <v>0</v>
      </c>
      <c r="R109" s="332"/>
      <c r="S109" s="246">
        <f t="shared" si="35"/>
        <v>0</v>
      </c>
      <c r="T109" s="93">
        <f t="shared" si="39"/>
        <v>0</v>
      </c>
      <c r="U109" s="326"/>
      <c r="V109" s="245">
        <f t="shared" si="26"/>
        <v>0</v>
      </c>
      <c r="W109" s="203">
        <f t="shared" si="27"/>
        <v>1</v>
      </c>
      <c r="X109" s="3"/>
      <c r="Z109" s="382">
        <f t="shared" si="28"/>
        <v>0</v>
      </c>
      <c r="AA109" s="382">
        <f t="shared" si="29"/>
        <v>0</v>
      </c>
      <c r="AB109" s="382">
        <f t="shared" si="30"/>
        <v>0</v>
      </c>
      <c r="AC109" s="382">
        <f t="shared" si="31"/>
        <v>0</v>
      </c>
      <c r="AD109" s="382">
        <f t="shared" si="32"/>
        <v>0</v>
      </c>
      <c r="AE109" s="382">
        <f t="shared" si="33"/>
        <v>0</v>
      </c>
      <c r="AF109" s="382">
        <f t="shared" si="34"/>
        <v>0</v>
      </c>
    </row>
    <row r="110" spans="2:32" ht="13.2" x14ac:dyDescent="0.25">
      <c r="B110" s="1"/>
      <c r="C110" s="29">
        <f>'T1 2024'!C110</f>
        <v>99</v>
      </c>
      <c r="D110" s="30">
        <f>'T1 2024'!D110</f>
        <v>0</v>
      </c>
      <c r="E110" s="54">
        <f>'T1 2024'!E110</f>
        <v>0</v>
      </c>
      <c r="F110" s="54">
        <f>'T1 2024'!F110</f>
        <v>0</v>
      </c>
      <c r="G110" s="54">
        <f>'T1 2024'!G110</f>
        <v>0</v>
      </c>
      <c r="H110" s="328"/>
      <c r="I110" s="329"/>
      <c r="J110" s="329"/>
      <c r="K110" s="300">
        <f t="shared" si="25"/>
        <v>0</v>
      </c>
      <c r="L110" s="203">
        <f t="shared" si="37"/>
        <v>0</v>
      </c>
      <c r="M110" s="325"/>
      <c r="N110" s="16"/>
      <c r="O110" s="301">
        <f t="shared" si="36"/>
        <v>0</v>
      </c>
      <c r="P110" s="16"/>
      <c r="Q110" s="305">
        <f t="shared" si="38"/>
        <v>0</v>
      </c>
      <c r="R110" s="332"/>
      <c r="S110" s="246">
        <f t="shared" si="35"/>
        <v>0</v>
      </c>
      <c r="T110" s="93">
        <f t="shared" si="39"/>
        <v>0</v>
      </c>
      <c r="U110" s="326"/>
      <c r="V110" s="245">
        <f t="shared" si="26"/>
        <v>0</v>
      </c>
      <c r="W110" s="203">
        <f t="shared" si="27"/>
        <v>1</v>
      </c>
      <c r="X110" s="3"/>
      <c r="Z110" s="382">
        <f t="shared" si="28"/>
        <v>0</v>
      </c>
      <c r="AA110" s="382">
        <f t="shared" si="29"/>
        <v>0</v>
      </c>
      <c r="AB110" s="382">
        <f t="shared" si="30"/>
        <v>0</v>
      </c>
      <c r="AC110" s="382">
        <f t="shared" si="31"/>
        <v>0</v>
      </c>
      <c r="AD110" s="382">
        <f t="shared" si="32"/>
        <v>0</v>
      </c>
      <c r="AE110" s="382">
        <f t="shared" si="33"/>
        <v>0</v>
      </c>
      <c r="AF110" s="382">
        <f t="shared" si="34"/>
        <v>0</v>
      </c>
    </row>
    <row r="111" spans="2:32" ht="13.2" x14ac:dyDescent="0.25">
      <c r="B111" s="1"/>
      <c r="C111" s="29">
        <f>'T1 2024'!C111</f>
        <v>100</v>
      </c>
      <c r="D111" s="30">
        <f>'T1 2024'!D111</f>
        <v>0</v>
      </c>
      <c r="E111" s="54">
        <f>'T1 2024'!E111</f>
        <v>0</v>
      </c>
      <c r="F111" s="54">
        <f>'T1 2024'!F111</f>
        <v>0</v>
      </c>
      <c r="G111" s="54">
        <f>'T1 2024'!G111</f>
        <v>0</v>
      </c>
      <c r="H111" s="328"/>
      <c r="I111" s="329"/>
      <c r="J111" s="329"/>
      <c r="K111" s="300">
        <f t="shared" si="25"/>
        <v>0</v>
      </c>
      <c r="L111" s="203">
        <f t="shared" si="37"/>
        <v>0</v>
      </c>
      <c r="M111" s="325"/>
      <c r="N111" s="16"/>
      <c r="O111" s="301">
        <f t="shared" si="36"/>
        <v>0</v>
      </c>
      <c r="P111" s="16"/>
      <c r="Q111" s="305">
        <f t="shared" si="38"/>
        <v>0</v>
      </c>
      <c r="R111" s="332"/>
      <c r="S111" s="246">
        <f t="shared" si="35"/>
        <v>0</v>
      </c>
      <c r="T111" s="93">
        <f t="shared" si="39"/>
        <v>0</v>
      </c>
      <c r="U111" s="326"/>
      <c r="V111" s="245">
        <f t="shared" si="26"/>
        <v>0</v>
      </c>
      <c r="W111" s="203">
        <f t="shared" si="27"/>
        <v>1</v>
      </c>
      <c r="X111" s="3"/>
      <c r="Z111" s="382">
        <f t="shared" si="28"/>
        <v>0</v>
      </c>
      <c r="AA111" s="382">
        <f t="shared" si="29"/>
        <v>0</v>
      </c>
      <c r="AB111" s="382">
        <f t="shared" si="30"/>
        <v>0</v>
      </c>
      <c r="AC111" s="382">
        <f t="shared" si="31"/>
        <v>0</v>
      </c>
      <c r="AD111" s="382">
        <f t="shared" si="32"/>
        <v>0</v>
      </c>
      <c r="AE111" s="382">
        <f t="shared" si="33"/>
        <v>0</v>
      </c>
      <c r="AF111" s="382">
        <f t="shared" si="34"/>
        <v>0</v>
      </c>
    </row>
    <row r="112" spans="2:32" ht="13.2" x14ac:dyDescent="0.25">
      <c r="B112" s="1"/>
      <c r="C112" s="29">
        <f>'T1 2024'!C112</f>
        <v>101</v>
      </c>
      <c r="D112" s="30">
        <f>'T1 2024'!D112</f>
        <v>0</v>
      </c>
      <c r="E112" s="54">
        <f>'T1 2024'!E112</f>
        <v>0</v>
      </c>
      <c r="F112" s="54">
        <f>'T1 2024'!F112</f>
        <v>0</v>
      </c>
      <c r="G112" s="54">
        <f>'T1 2024'!G112</f>
        <v>0</v>
      </c>
      <c r="H112" s="328"/>
      <c r="I112" s="329"/>
      <c r="J112" s="329"/>
      <c r="K112" s="300">
        <f t="shared" si="25"/>
        <v>0</v>
      </c>
      <c r="L112" s="203">
        <f t="shared" si="37"/>
        <v>0</v>
      </c>
      <c r="M112" s="325"/>
      <c r="N112" s="16"/>
      <c r="O112" s="301">
        <f t="shared" si="36"/>
        <v>0</v>
      </c>
      <c r="P112" s="16"/>
      <c r="Q112" s="305">
        <f t="shared" si="38"/>
        <v>0</v>
      </c>
      <c r="R112" s="332"/>
      <c r="S112" s="246">
        <f t="shared" si="35"/>
        <v>0</v>
      </c>
      <c r="T112" s="93">
        <f t="shared" si="39"/>
        <v>0</v>
      </c>
      <c r="U112" s="326"/>
      <c r="V112" s="245">
        <f t="shared" si="26"/>
        <v>0</v>
      </c>
      <c r="W112" s="203">
        <f t="shared" si="27"/>
        <v>1</v>
      </c>
      <c r="X112" s="3"/>
      <c r="Z112" s="382">
        <f t="shared" si="28"/>
        <v>0</v>
      </c>
      <c r="AA112" s="382">
        <f t="shared" si="29"/>
        <v>0</v>
      </c>
      <c r="AB112" s="382">
        <f t="shared" si="30"/>
        <v>0</v>
      </c>
      <c r="AC112" s="382">
        <f t="shared" si="31"/>
        <v>0</v>
      </c>
      <c r="AD112" s="382">
        <f t="shared" si="32"/>
        <v>0</v>
      </c>
      <c r="AE112" s="382">
        <f t="shared" si="33"/>
        <v>0</v>
      </c>
      <c r="AF112" s="382">
        <f t="shared" si="34"/>
        <v>0</v>
      </c>
    </row>
    <row r="113" spans="2:32" ht="13.2" x14ac:dyDescent="0.25">
      <c r="B113" s="1"/>
      <c r="C113" s="29">
        <f>'T1 2024'!C113</f>
        <v>102</v>
      </c>
      <c r="D113" s="30">
        <f>'T1 2024'!D113</f>
        <v>0</v>
      </c>
      <c r="E113" s="54">
        <f>'T1 2024'!E113</f>
        <v>0</v>
      </c>
      <c r="F113" s="54">
        <f>'T1 2024'!F113</f>
        <v>0</v>
      </c>
      <c r="G113" s="54">
        <f>'T1 2024'!G113</f>
        <v>0</v>
      </c>
      <c r="H113" s="328"/>
      <c r="I113" s="329"/>
      <c r="J113" s="329"/>
      <c r="K113" s="300">
        <f t="shared" si="25"/>
        <v>0</v>
      </c>
      <c r="L113" s="203">
        <f t="shared" si="37"/>
        <v>0</v>
      </c>
      <c r="M113" s="325"/>
      <c r="N113" s="16"/>
      <c r="O113" s="301">
        <f t="shared" si="36"/>
        <v>0</v>
      </c>
      <c r="P113" s="16"/>
      <c r="Q113" s="305">
        <f t="shared" si="38"/>
        <v>0</v>
      </c>
      <c r="R113" s="332"/>
      <c r="S113" s="246">
        <f t="shared" si="35"/>
        <v>0</v>
      </c>
      <c r="T113" s="93">
        <f t="shared" si="39"/>
        <v>0</v>
      </c>
      <c r="U113" s="326"/>
      <c r="V113" s="245">
        <f t="shared" si="26"/>
        <v>0</v>
      </c>
      <c r="W113" s="203">
        <f t="shared" si="27"/>
        <v>1</v>
      </c>
      <c r="X113" s="3"/>
      <c r="Z113" s="382">
        <f t="shared" si="28"/>
        <v>0</v>
      </c>
      <c r="AA113" s="382">
        <f t="shared" si="29"/>
        <v>0</v>
      </c>
      <c r="AB113" s="382">
        <f t="shared" si="30"/>
        <v>0</v>
      </c>
      <c r="AC113" s="382">
        <f t="shared" si="31"/>
        <v>0</v>
      </c>
      <c r="AD113" s="382">
        <f t="shared" si="32"/>
        <v>0</v>
      </c>
      <c r="AE113" s="382">
        <f t="shared" si="33"/>
        <v>0</v>
      </c>
      <c r="AF113" s="382">
        <f t="shared" si="34"/>
        <v>0</v>
      </c>
    </row>
    <row r="114" spans="2:32" ht="13.2" x14ac:dyDescent="0.25">
      <c r="B114" s="1"/>
      <c r="C114" s="29">
        <f>'T1 2024'!C114</f>
        <v>103</v>
      </c>
      <c r="D114" s="30">
        <f>'T1 2024'!D114</f>
        <v>0</v>
      </c>
      <c r="E114" s="54">
        <f>'T1 2024'!E114</f>
        <v>0</v>
      </c>
      <c r="F114" s="54">
        <f>'T1 2024'!F114</f>
        <v>0</v>
      </c>
      <c r="G114" s="54">
        <f>'T1 2024'!G114</f>
        <v>0</v>
      </c>
      <c r="H114" s="328"/>
      <c r="I114" s="329"/>
      <c r="J114" s="329"/>
      <c r="K114" s="300">
        <f t="shared" si="25"/>
        <v>0</v>
      </c>
      <c r="L114" s="203">
        <f t="shared" si="37"/>
        <v>0</v>
      </c>
      <c r="M114" s="325"/>
      <c r="N114" s="16"/>
      <c r="O114" s="301">
        <f t="shared" si="36"/>
        <v>0</v>
      </c>
      <c r="P114" s="16"/>
      <c r="Q114" s="305">
        <f t="shared" si="38"/>
        <v>0</v>
      </c>
      <c r="R114" s="332"/>
      <c r="S114" s="246">
        <f t="shared" si="35"/>
        <v>0</v>
      </c>
      <c r="T114" s="93">
        <f t="shared" si="39"/>
        <v>0</v>
      </c>
      <c r="U114" s="326"/>
      <c r="V114" s="245">
        <f t="shared" si="26"/>
        <v>0</v>
      </c>
      <c r="W114" s="203">
        <f t="shared" si="27"/>
        <v>1</v>
      </c>
      <c r="X114" s="3"/>
      <c r="Z114" s="382">
        <f t="shared" si="28"/>
        <v>0</v>
      </c>
      <c r="AA114" s="382">
        <f t="shared" si="29"/>
        <v>0</v>
      </c>
      <c r="AB114" s="382">
        <f t="shared" si="30"/>
        <v>0</v>
      </c>
      <c r="AC114" s="382">
        <f t="shared" si="31"/>
        <v>0</v>
      </c>
      <c r="AD114" s="382">
        <f t="shared" si="32"/>
        <v>0</v>
      </c>
      <c r="AE114" s="382">
        <f t="shared" si="33"/>
        <v>0</v>
      </c>
      <c r="AF114" s="382">
        <f t="shared" si="34"/>
        <v>0</v>
      </c>
    </row>
    <row r="115" spans="2:32" ht="13.2" x14ac:dyDescent="0.25">
      <c r="B115" s="1"/>
      <c r="C115" s="29">
        <f>'T1 2024'!C115</f>
        <v>104</v>
      </c>
      <c r="D115" s="30">
        <f>'T1 2024'!D115</f>
        <v>0</v>
      </c>
      <c r="E115" s="54">
        <f>'T1 2024'!E115</f>
        <v>0</v>
      </c>
      <c r="F115" s="54">
        <f>'T1 2024'!F115</f>
        <v>0</v>
      </c>
      <c r="G115" s="54">
        <f>'T1 2024'!G115</f>
        <v>0</v>
      </c>
      <c r="H115" s="328"/>
      <c r="I115" s="329"/>
      <c r="J115" s="329"/>
      <c r="K115" s="300">
        <f t="shared" si="25"/>
        <v>0</v>
      </c>
      <c r="L115" s="203">
        <f t="shared" si="37"/>
        <v>0</v>
      </c>
      <c r="M115" s="325"/>
      <c r="N115" s="16"/>
      <c r="O115" s="301">
        <f t="shared" si="36"/>
        <v>0</v>
      </c>
      <c r="P115" s="16"/>
      <c r="Q115" s="305">
        <f t="shared" si="38"/>
        <v>0</v>
      </c>
      <c r="R115" s="332"/>
      <c r="S115" s="246">
        <f t="shared" si="35"/>
        <v>0</v>
      </c>
      <c r="T115" s="93">
        <f t="shared" si="39"/>
        <v>0</v>
      </c>
      <c r="U115" s="326"/>
      <c r="V115" s="245">
        <f t="shared" si="26"/>
        <v>0</v>
      </c>
      <c r="W115" s="203">
        <f t="shared" si="27"/>
        <v>1</v>
      </c>
      <c r="X115" s="3"/>
      <c r="Z115" s="382">
        <f t="shared" si="28"/>
        <v>0</v>
      </c>
      <c r="AA115" s="382">
        <f t="shared" si="29"/>
        <v>0</v>
      </c>
      <c r="AB115" s="382">
        <f t="shared" si="30"/>
        <v>0</v>
      </c>
      <c r="AC115" s="382">
        <f t="shared" si="31"/>
        <v>0</v>
      </c>
      <c r="AD115" s="382">
        <f t="shared" si="32"/>
        <v>0</v>
      </c>
      <c r="AE115" s="382">
        <f t="shared" si="33"/>
        <v>0</v>
      </c>
      <c r="AF115" s="382">
        <f t="shared" si="34"/>
        <v>0</v>
      </c>
    </row>
    <row r="116" spans="2:32" ht="13.2" x14ac:dyDescent="0.25">
      <c r="B116" s="1"/>
      <c r="C116" s="29">
        <f>'T1 2024'!C116</f>
        <v>105</v>
      </c>
      <c r="D116" s="30">
        <f>'T1 2024'!D116</f>
        <v>0</v>
      </c>
      <c r="E116" s="54">
        <f>'T1 2024'!E116</f>
        <v>0</v>
      </c>
      <c r="F116" s="54">
        <f>'T1 2024'!F116</f>
        <v>0</v>
      </c>
      <c r="G116" s="54">
        <f>'T1 2024'!G116</f>
        <v>0</v>
      </c>
      <c r="H116" s="328"/>
      <c r="I116" s="329"/>
      <c r="J116" s="329"/>
      <c r="K116" s="300">
        <f t="shared" si="25"/>
        <v>0</v>
      </c>
      <c r="L116" s="203">
        <f t="shared" si="37"/>
        <v>0</v>
      </c>
      <c r="M116" s="325"/>
      <c r="N116" s="16"/>
      <c r="O116" s="301">
        <f t="shared" si="36"/>
        <v>0</v>
      </c>
      <c r="P116" s="16"/>
      <c r="Q116" s="305">
        <f t="shared" si="38"/>
        <v>0</v>
      </c>
      <c r="R116" s="332"/>
      <c r="S116" s="246">
        <f t="shared" si="35"/>
        <v>0</v>
      </c>
      <c r="T116" s="93">
        <f t="shared" si="39"/>
        <v>0</v>
      </c>
      <c r="U116" s="326"/>
      <c r="V116" s="245">
        <f t="shared" si="26"/>
        <v>0</v>
      </c>
      <c r="W116" s="203">
        <f t="shared" si="27"/>
        <v>1</v>
      </c>
      <c r="X116" s="3"/>
      <c r="Z116" s="382">
        <f t="shared" si="28"/>
        <v>0</v>
      </c>
      <c r="AA116" s="382">
        <f t="shared" si="29"/>
        <v>0</v>
      </c>
      <c r="AB116" s="382">
        <f t="shared" si="30"/>
        <v>0</v>
      </c>
      <c r="AC116" s="382">
        <f t="shared" si="31"/>
        <v>0</v>
      </c>
      <c r="AD116" s="382">
        <f t="shared" si="32"/>
        <v>0</v>
      </c>
      <c r="AE116" s="382">
        <f t="shared" si="33"/>
        <v>0</v>
      </c>
      <c r="AF116" s="382">
        <f t="shared" si="34"/>
        <v>0</v>
      </c>
    </row>
    <row r="117" spans="2:32" ht="13.2" x14ac:dyDescent="0.25">
      <c r="B117" s="1"/>
      <c r="C117" s="29">
        <f>'T1 2024'!C117</f>
        <v>106</v>
      </c>
      <c r="D117" s="30">
        <f>'T1 2024'!D117</f>
        <v>0</v>
      </c>
      <c r="E117" s="54">
        <f>'T1 2024'!E117</f>
        <v>0</v>
      </c>
      <c r="F117" s="54">
        <f>'T1 2024'!F117</f>
        <v>0</v>
      </c>
      <c r="G117" s="54">
        <f>'T1 2024'!G117</f>
        <v>0</v>
      </c>
      <c r="H117" s="328"/>
      <c r="I117" s="329"/>
      <c r="J117" s="329"/>
      <c r="K117" s="300">
        <f t="shared" si="25"/>
        <v>0</v>
      </c>
      <c r="L117" s="203">
        <f t="shared" si="37"/>
        <v>0</v>
      </c>
      <c r="M117" s="325"/>
      <c r="N117" s="16"/>
      <c r="O117" s="301">
        <f t="shared" si="36"/>
        <v>0</v>
      </c>
      <c r="P117" s="16"/>
      <c r="Q117" s="305">
        <f t="shared" si="38"/>
        <v>0</v>
      </c>
      <c r="R117" s="332"/>
      <c r="S117" s="246">
        <f t="shared" si="35"/>
        <v>0</v>
      </c>
      <c r="T117" s="93">
        <f t="shared" si="39"/>
        <v>0</v>
      </c>
      <c r="U117" s="326"/>
      <c r="V117" s="245">
        <f t="shared" si="26"/>
        <v>0</v>
      </c>
      <c r="W117" s="203">
        <f t="shared" si="27"/>
        <v>1</v>
      </c>
      <c r="X117" s="3"/>
      <c r="Z117" s="382">
        <f t="shared" si="28"/>
        <v>0</v>
      </c>
      <c r="AA117" s="382">
        <f t="shared" si="29"/>
        <v>0</v>
      </c>
      <c r="AB117" s="382">
        <f t="shared" si="30"/>
        <v>0</v>
      </c>
      <c r="AC117" s="382">
        <f t="shared" si="31"/>
        <v>0</v>
      </c>
      <c r="AD117" s="382">
        <f t="shared" si="32"/>
        <v>0</v>
      </c>
      <c r="AE117" s="382">
        <f t="shared" si="33"/>
        <v>0</v>
      </c>
      <c r="AF117" s="382">
        <f t="shared" si="34"/>
        <v>0</v>
      </c>
    </row>
    <row r="118" spans="2:32" ht="13.2" x14ac:dyDescent="0.25">
      <c r="B118" s="1"/>
      <c r="C118" s="29">
        <f>'T1 2024'!C118</f>
        <v>107</v>
      </c>
      <c r="D118" s="30">
        <f>'T1 2024'!D118</f>
        <v>0</v>
      </c>
      <c r="E118" s="54">
        <f>'T1 2024'!E118</f>
        <v>0</v>
      </c>
      <c r="F118" s="54">
        <f>'T1 2024'!F118</f>
        <v>0</v>
      </c>
      <c r="G118" s="54">
        <f>'T1 2024'!G118</f>
        <v>0</v>
      </c>
      <c r="H118" s="328"/>
      <c r="I118" s="329"/>
      <c r="J118" s="329"/>
      <c r="K118" s="300">
        <f t="shared" si="25"/>
        <v>0</v>
      </c>
      <c r="L118" s="203">
        <f t="shared" si="37"/>
        <v>0</v>
      </c>
      <c r="M118" s="325"/>
      <c r="N118" s="16"/>
      <c r="O118" s="301">
        <f t="shared" si="36"/>
        <v>0</v>
      </c>
      <c r="P118" s="16"/>
      <c r="Q118" s="305">
        <f t="shared" si="38"/>
        <v>0</v>
      </c>
      <c r="R118" s="332"/>
      <c r="S118" s="246">
        <f t="shared" si="35"/>
        <v>0</v>
      </c>
      <c r="T118" s="93">
        <f t="shared" si="39"/>
        <v>0</v>
      </c>
      <c r="U118" s="326"/>
      <c r="V118" s="245">
        <f t="shared" si="26"/>
        <v>0</v>
      </c>
      <c r="W118" s="203">
        <f t="shared" si="27"/>
        <v>1</v>
      </c>
      <c r="X118" s="3"/>
      <c r="Z118" s="382">
        <f t="shared" si="28"/>
        <v>0</v>
      </c>
      <c r="AA118" s="382">
        <f t="shared" si="29"/>
        <v>0</v>
      </c>
      <c r="AB118" s="382">
        <f t="shared" si="30"/>
        <v>0</v>
      </c>
      <c r="AC118" s="382">
        <f t="shared" si="31"/>
        <v>0</v>
      </c>
      <c r="AD118" s="382">
        <f t="shared" si="32"/>
        <v>0</v>
      </c>
      <c r="AE118" s="382">
        <f t="shared" si="33"/>
        <v>0</v>
      </c>
      <c r="AF118" s="382">
        <f t="shared" si="34"/>
        <v>0</v>
      </c>
    </row>
    <row r="119" spans="2:32" ht="13.2" x14ac:dyDescent="0.25">
      <c r="B119" s="1"/>
      <c r="C119" s="29">
        <f>'T1 2024'!C119</f>
        <v>108</v>
      </c>
      <c r="D119" s="30">
        <f>'T1 2024'!D119</f>
        <v>0</v>
      </c>
      <c r="E119" s="54">
        <f>'T1 2024'!E119</f>
        <v>0</v>
      </c>
      <c r="F119" s="54">
        <f>'T1 2024'!F119</f>
        <v>0</v>
      </c>
      <c r="G119" s="54">
        <f>'T1 2024'!G119</f>
        <v>0</v>
      </c>
      <c r="H119" s="328"/>
      <c r="I119" s="329"/>
      <c r="J119" s="329"/>
      <c r="K119" s="300">
        <f t="shared" si="25"/>
        <v>0</v>
      </c>
      <c r="L119" s="203">
        <f t="shared" si="37"/>
        <v>0</v>
      </c>
      <c r="M119" s="325"/>
      <c r="N119" s="16"/>
      <c r="O119" s="301">
        <f t="shared" si="36"/>
        <v>0</v>
      </c>
      <c r="P119" s="16"/>
      <c r="Q119" s="305">
        <f t="shared" si="38"/>
        <v>0</v>
      </c>
      <c r="R119" s="332"/>
      <c r="S119" s="246">
        <f t="shared" si="35"/>
        <v>0</v>
      </c>
      <c r="T119" s="93">
        <f t="shared" si="39"/>
        <v>0</v>
      </c>
      <c r="U119" s="326"/>
      <c r="V119" s="245">
        <f t="shared" si="26"/>
        <v>0</v>
      </c>
      <c r="W119" s="203">
        <f t="shared" si="27"/>
        <v>1</v>
      </c>
      <c r="X119" s="3"/>
      <c r="Z119" s="382">
        <f t="shared" si="28"/>
        <v>0</v>
      </c>
      <c r="AA119" s="382">
        <f t="shared" si="29"/>
        <v>0</v>
      </c>
      <c r="AB119" s="382">
        <f t="shared" si="30"/>
        <v>0</v>
      </c>
      <c r="AC119" s="382">
        <f t="shared" si="31"/>
        <v>0</v>
      </c>
      <c r="AD119" s="382">
        <f t="shared" si="32"/>
        <v>0</v>
      </c>
      <c r="AE119" s="382">
        <f t="shared" si="33"/>
        <v>0</v>
      </c>
      <c r="AF119" s="382">
        <f t="shared" si="34"/>
        <v>0</v>
      </c>
    </row>
    <row r="120" spans="2:32" ht="13.2" x14ac:dyDescent="0.25">
      <c r="B120" s="1"/>
      <c r="C120" s="29">
        <f>'T1 2024'!C120</f>
        <v>109</v>
      </c>
      <c r="D120" s="30">
        <f>'T1 2024'!D120</f>
        <v>0</v>
      </c>
      <c r="E120" s="54">
        <f>'T1 2024'!E120</f>
        <v>0</v>
      </c>
      <c r="F120" s="54">
        <f>'T1 2024'!F120</f>
        <v>0</v>
      </c>
      <c r="G120" s="54">
        <f>'T1 2024'!G120</f>
        <v>0</v>
      </c>
      <c r="H120" s="328"/>
      <c r="I120" s="329"/>
      <c r="J120" s="329"/>
      <c r="K120" s="300">
        <f t="shared" si="25"/>
        <v>0</v>
      </c>
      <c r="L120" s="203">
        <f t="shared" si="37"/>
        <v>0</v>
      </c>
      <c r="M120" s="325"/>
      <c r="N120" s="16"/>
      <c r="O120" s="301">
        <f t="shared" si="36"/>
        <v>0</v>
      </c>
      <c r="P120" s="16"/>
      <c r="Q120" s="305">
        <f t="shared" si="38"/>
        <v>0</v>
      </c>
      <c r="R120" s="332"/>
      <c r="S120" s="246">
        <f t="shared" si="35"/>
        <v>0</v>
      </c>
      <c r="T120" s="93">
        <f t="shared" si="39"/>
        <v>0</v>
      </c>
      <c r="U120" s="326"/>
      <c r="V120" s="245">
        <f t="shared" si="26"/>
        <v>0</v>
      </c>
      <c r="W120" s="203">
        <f t="shared" si="27"/>
        <v>1</v>
      </c>
      <c r="X120" s="3"/>
      <c r="Z120" s="382">
        <f t="shared" si="28"/>
        <v>0</v>
      </c>
      <c r="AA120" s="382">
        <f t="shared" si="29"/>
        <v>0</v>
      </c>
      <c r="AB120" s="382">
        <f t="shared" si="30"/>
        <v>0</v>
      </c>
      <c r="AC120" s="382">
        <f t="shared" si="31"/>
        <v>0</v>
      </c>
      <c r="AD120" s="382">
        <f t="shared" si="32"/>
        <v>0</v>
      </c>
      <c r="AE120" s="382">
        <f t="shared" si="33"/>
        <v>0</v>
      </c>
      <c r="AF120" s="382">
        <f t="shared" si="34"/>
        <v>0</v>
      </c>
    </row>
    <row r="121" spans="2:32" ht="13.2" x14ac:dyDescent="0.25">
      <c r="B121" s="1"/>
      <c r="C121" s="29">
        <f>'T1 2024'!C121</f>
        <v>110</v>
      </c>
      <c r="D121" s="30">
        <f>'T1 2024'!D121</f>
        <v>0</v>
      </c>
      <c r="E121" s="54">
        <f>'T1 2024'!E121</f>
        <v>0</v>
      </c>
      <c r="F121" s="54">
        <f>'T1 2024'!F121</f>
        <v>0</v>
      </c>
      <c r="G121" s="54">
        <f>'T1 2024'!G121</f>
        <v>0</v>
      </c>
      <c r="H121" s="328"/>
      <c r="I121" s="329"/>
      <c r="J121" s="329"/>
      <c r="K121" s="300">
        <f t="shared" si="25"/>
        <v>0</v>
      </c>
      <c r="L121" s="203">
        <f t="shared" si="37"/>
        <v>0</v>
      </c>
      <c r="M121" s="325"/>
      <c r="N121" s="16"/>
      <c r="O121" s="301">
        <f t="shared" si="36"/>
        <v>0</v>
      </c>
      <c r="P121" s="16"/>
      <c r="Q121" s="305">
        <f t="shared" si="38"/>
        <v>0</v>
      </c>
      <c r="R121" s="332"/>
      <c r="S121" s="246">
        <f t="shared" si="35"/>
        <v>0</v>
      </c>
      <c r="T121" s="93">
        <f t="shared" si="39"/>
        <v>0</v>
      </c>
      <c r="U121" s="326"/>
      <c r="V121" s="245">
        <f t="shared" si="26"/>
        <v>0</v>
      </c>
      <c r="W121" s="203">
        <f t="shared" si="27"/>
        <v>1</v>
      </c>
      <c r="X121" s="3"/>
      <c r="Z121" s="382">
        <f t="shared" si="28"/>
        <v>0</v>
      </c>
      <c r="AA121" s="382">
        <f t="shared" si="29"/>
        <v>0</v>
      </c>
      <c r="AB121" s="382">
        <f t="shared" si="30"/>
        <v>0</v>
      </c>
      <c r="AC121" s="382">
        <f t="shared" si="31"/>
        <v>0</v>
      </c>
      <c r="AD121" s="382">
        <f t="shared" si="32"/>
        <v>0</v>
      </c>
      <c r="AE121" s="382">
        <f t="shared" si="33"/>
        <v>0</v>
      </c>
      <c r="AF121" s="382">
        <f t="shared" si="34"/>
        <v>0</v>
      </c>
    </row>
    <row r="122" spans="2:32" ht="13.2" x14ac:dyDescent="0.25">
      <c r="B122" s="1"/>
      <c r="C122" s="29">
        <f>'T1 2024'!C122</f>
        <v>111</v>
      </c>
      <c r="D122" s="30">
        <f>'T1 2024'!D122</f>
        <v>0</v>
      </c>
      <c r="E122" s="54">
        <f>'T1 2024'!E122</f>
        <v>0</v>
      </c>
      <c r="F122" s="54">
        <f>'T1 2024'!F122</f>
        <v>0</v>
      </c>
      <c r="G122" s="54">
        <f>'T1 2024'!G122</f>
        <v>0</v>
      </c>
      <c r="H122" s="328"/>
      <c r="I122" s="329"/>
      <c r="J122" s="329"/>
      <c r="K122" s="300">
        <f t="shared" si="25"/>
        <v>0</v>
      </c>
      <c r="L122" s="203">
        <f t="shared" si="37"/>
        <v>0</v>
      </c>
      <c r="M122" s="325"/>
      <c r="N122" s="16"/>
      <c r="O122" s="301">
        <f t="shared" si="36"/>
        <v>0</v>
      </c>
      <c r="P122" s="16"/>
      <c r="Q122" s="305">
        <f t="shared" si="38"/>
        <v>0</v>
      </c>
      <c r="R122" s="332"/>
      <c r="S122" s="246">
        <f t="shared" si="35"/>
        <v>0</v>
      </c>
      <c r="T122" s="93">
        <f t="shared" si="39"/>
        <v>0</v>
      </c>
      <c r="U122" s="326"/>
      <c r="V122" s="245">
        <f t="shared" si="26"/>
        <v>0</v>
      </c>
      <c r="W122" s="203">
        <f t="shared" si="27"/>
        <v>1</v>
      </c>
      <c r="X122" s="3"/>
      <c r="Z122" s="382">
        <f t="shared" si="28"/>
        <v>0</v>
      </c>
      <c r="AA122" s="382">
        <f t="shared" si="29"/>
        <v>0</v>
      </c>
      <c r="AB122" s="382">
        <f t="shared" si="30"/>
        <v>0</v>
      </c>
      <c r="AC122" s="382">
        <f t="shared" si="31"/>
        <v>0</v>
      </c>
      <c r="AD122" s="382">
        <f t="shared" si="32"/>
        <v>0</v>
      </c>
      <c r="AE122" s="382">
        <f t="shared" si="33"/>
        <v>0</v>
      </c>
      <c r="AF122" s="382">
        <f t="shared" si="34"/>
        <v>0</v>
      </c>
    </row>
    <row r="123" spans="2:32" ht="13.2" x14ac:dyDescent="0.25">
      <c r="B123" s="1"/>
      <c r="C123" s="29">
        <f>'T1 2024'!C123</f>
        <v>112</v>
      </c>
      <c r="D123" s="30">
        <f>'T1 2024'!D123</f>
        <v>0</v>
      </c>
      <c r="E123" s="54">
        <f>'T1 2024'!E123</f>
        <v>0</v>
      </c>
      <c r="F123" s="54">
        <f>'T1 2024'!F123</f>
        <v>0</v>
      </c>
      <c r="G123" s="54">
        <f>'T1 2024'!G123</f>
        <v>0</v>
      </c>
      <c r="H123" s="328"/>
      <c r="I123" s="329"/>
      <c r="J123" s="329"/>
      <c r="K123" s="300">
        <f t="shared" si="25"/>
        <v>0</v>
      </c>
      <c r="L123" s="203">
        <f t="shared" si="37"/>
        <v>0</v>
      </c>
      <c r="M123" s="325"/>
      <c r="N123" s="16"/>
      <c r="O123" s="301">
        <f t="shared" si="36"/>
        <v>0</v>
      </c>
      <c r="P123" s="16"/>
      <c r="Q123" s="305">
        <f t="shared" si="38"/>
        <v>0</v>
      </c>
      <c r="R123" s="332"/>
      <c r="S123" s="246">
        <f t="shared" si="35"/>
        <v>0</v>
      </c>
      <c r="T123" s="93">
        <f t="shared" si="39"/>
        <v>0</v>
      </c>
      <c r="U123" s="326"/>
      <c r="V123" s="245">
        <f t="shared" si="26"/>
        <v>0</v>
      </c>
      <c r="W123" s="203">
        <f t="shared" si="27"/>
        <v>1</v>
      </c>
      <c r="X123" s="3"/>
      <c r="Z123" s="382">
        <f t="shared" si="28"/>
        <v>0</v>
      </c>
      <c r="AA123" s="382">
        <f t="shared" si="29"/>
        <v>0</v>
      </c>
      <c r="AB123" s="382">
        <f t="shared" si="30"/>
        <v>0</v>
      </c>
      <c r="AC123" s="382">
        <f t="shared" si="31"/>
        <v>0</v>
      </c>
      <c r="AD123" s="382">
        <f t="shared" si="32"/>
        <v>0</v>
      </c>
      <c r="AE123" s="382">
        <f t="shared" si="33"/>
        <v>0</v>
      </c>
      <c r="AF123" s="382">
        <f t="shared" si="34"/>
        <v>0</v>
      </c>
    </row>
    <row r="124" spans="2:32" ht="13.2" x14ac:dyDescent="0.25">
      <c r="B124" s="1"/>
      <c r="C124" s="29">
        <f>'T1 2024'!C124</f>
        <v>113</v>
      </c>
      <c r="D124" s="30">
        <f>'T1 2024'!D124</f>
        <v>0</v>
      </c>
      <c r="E124" s="54">
        <f>'T1 2024'!E124</f>
        <v>0</v>
      </c>
      <c r="F124" s="54">
        <f>'T1 2024'!F124</f>
        <v>0</v>
      </c>
      <c r="G124" s="54">
        <f>'T1 2024'!G124</f>
        <v>0</v>
      </c>
      <c r="H124" s="328"/>
      <c r="I124" s="329"/>
      <c r="J124" s="329"/>
      <c r="K124" s="300">
        <f t="shared" si="25"/>
        <v>0</v>
      </c>
      <c r="L124" s="203">
        <f t="shared" si="37"/>
        <v>0</v>
      </c>
      <c r="M124" s="325"/>
      <c r="N124" s="16"/>
      <c r="O124" s="301">
        <f t="shared" si="36"/>
        <v>0</v>
      </c>
      <c r="P124" s="16"/>
      <c r="Q124" s="305">
        <f t="shared" si="38"/>
        <v>0</v>
      </c>
      <c r="R124" s="332"/>
      <c r="S124" s="246">
        <f t="shared" si="35"/>
        <v>0</v>
      </c>
      <c r="T124" s="93">
        <f t="shared" si="39"/>
        <v>0</v>
      </c>
      <c r="U124" s="326"/>
      <c r="V124" s="245">
        <f t="shared" si="26"/>
        <v>0</v>
      </c>
      <c r="W124" s="203">
        <f t="shared" si="27"/>
        <v>1</v>
      </c>
      <c r="X124" s="3"/>
      <c r="Z124" s="382">
        <f t="shared" si="28"/>
        <v>0</v>
      </c>
      <c r="AA124" s="382">
        <f t="shared" si="29"/>
        <v>0</v>
      </c>
      <c r="AB124" s="382">
        <f t="shared" si="30"/>
        <v>0</v>
      </c>
      <c r="AC124" s="382">
        <f t="shared" si="31"/>
        <v>0</v>
      </c>
      <c r="AD124" s="382">
        <f t="shared" si="32"/>
        <v>0</v>
      </c>
      <c r="AE124" s="382">
        <f t="shared" si="33"/>
        <v>0</v>
      </c>
      <c r="AF124" s="382">
        <f t="shared" si="34"/>
        <v>0</v>
      </c>
    </row>
    <row r="125" spans="2:32" ht="13.2" x14ac:dyDescent="0.25">
      <c r="B125" s="1"/>
      <c r="C125" s="29">
        <f>'T1 2024'!C125</f>
        <v>114</v>
      </c>
      <c r="D125" s="30">
        <f>'T1 2024'!D125</f>
        <v>0</v>
      </c>
      <c r="E125" s="54">
        <f>'T1 2024'!E125</f>
        <v>0</v>
      </c>
      <c r="F125" s="54">
        <f>'T1 2024'!F125</f>
        <v>0</v>
      </c>
      <c r="G125" s="54">
        <f>'T1 2024'!G125</f>
        <v>0</v>
      </c>
      <c r="H125" s="328"/>
      <c r="I125" s="329"/>
      <c r="J125" s="329"/>
      <c r="K125" s="300">
        <f t="shared" si="25"/>
        <v>0</v>
      </c>
      <c r="L125" s="203">
        <f t="shared" si="37"/>
        <v>0</v>
      </c>
      <c r="M125" s="325"/>
      <c r="N125" s="16"/>
      <c r="O125" s="301">
        <f t="shared" si="36"/>
        <v>0</v>
      </c>
      <c r="P125" s="16"/>
      <c r="Q125" s="305">
        <f t="shared" si="38"/>
        <v>0</v>
      </c>
      <c r="R125" s="332"/>
      <c r="S125" s="246">
        <f t="shared" si="35"/>
        <v>0</v>
      </c>
      <c r="T125" s="93">
        <f t="shared" si="39"/>
        <v>0</v>
      </c>
      <c r="U125" s="326"/>
      <c r="V125" s="245">
        <f t="shared" si="26"/>
        <v>0</v>
      </c>
      <c r="W125" s="203">
        <f t="shared" si="27"/>
        <v>1</v>
      </c>
      <c r="X125" s="3"/>
      <c r="Z125" s="382">
        <f t="shared" si="28"/>
        <v>0</v>
      </c>
      <c r="AA125" s="382">
        <f t="shared" si="29"/>
        <v>0</v>
      </c>
      <c r="AB125" s="382">
        <f t="shared" si="30"/>
        <v>0</v>
      </c>
      <c r="AC125" s="382">
        <f t="shared" si="31"/>
        <v>0</v>
      </c>
      <c r="AD125" s="382">
        <f t="shared" si="32"/>
        <v>0</v>
      </c>
      <c r="AE125" s="382">
        <f t="shared" si="33"/>
        <v>0</v>
      </c>
      <c r="AF125" s="382">
        <f t="shared" si="34"/>
        <v>0</v>
      </c>
    </row>
    <row r="126" spans="2:32" ht="13.2" x14ac:dyDescent="0.25">
      <c r="B126" s="1"/>
      <c r="C126" s="29">
        <f>'T1 2024'!C126</f>
        <v>115</v>
      </c>
      <c r="D126" s="30">
        <f>'T1 2024'!D126</f>
        <v>0</v>
      </c>
      <c r="E126" s="54">
        <f>'T1 2024'!E126</f>
        <v>0</v>
      </c>
      <c r="F126" s="54">
        <f>'T1 2024'!F126</f>
        <v>0</v>
      </c>
      <c r="G126" s="54">
        <f>'T1 2024'!G126</f>
        <v>0</v>
      </c>
      <c r="H126" s="328"/>
      <c r="I126" s="329"/>
      <c r="J126" s="329"/>
      <c r="K126" s="300">
        <f t="shared" si="25"/>
        <v>0</v>
      </c>
      <c r="L126" s="203">
        <f t="shared" si="37"/>
        <v>0</v>
      </c>
      <c r="M126" s="325"/>
      <c r="N126" s="16"/>
      <c r="O126" s="301">
        <f t="shared" si="36"/>
        <v>0</v>
      </c>
      <c r="P126" s="16"/>
      <c r="Q126" s="305">
        <f t="shared" si="38"/>
        <v>0</v>
      </c>
      <c r="R126" s="332"/>
      <c r="S126" s="246">
        <f t="shared" si="35"/>
        <v>0</v>
      </c>
      <c r="T126" s="93">
        <f t="shared" si="39"/>
        <v>0</v>
      </c>
      <c r="U126" s="326"/>
      <c r="V126" s="245">
        <f t="shared" si="26"/>
        <v>0</v>
      </c>
      <c r="W126" s="203">
        <f t="shared" si="27"/>
        <v>1</v>
      </c>
      <c r="X126" s="3"/>
      <c r="Z126" s="382">
        <f t="shared" si="28"/>
        <v>0</v>
      </c>
      <c r="AA126" s="382">
        <f t="shared" si="29"/>
        <v>0</v>
      </c>
      <c r="AB126" s="382">
        <f t="shared" si="30"/>
        <v>0</v>
      </c>
      <c r="AC126" s="382">
        <f t="shared" si="31"/>
        <v>0</v>
      </c>
      <c r="AD126" s="382">
        <f t="shared" si="32"/>
        <v>0</v>
      </c>
      <c r="AE126" s="382">
        <f t="shared" si="33"/>
        <v>0</v>
      </c>
      <c r="AF126" s="382">
        <f t="shared" si="34"/>
        <v>0</v>
      </c>
    </row>
    <row r="127" spans="2:32" ht="13.2" x14ac:dyDescent="0.25">
      <c r="B127" s="1"/>
      <c r="C127" s="29">
        <f>'T1 2024'!C127</f>
        <v>116</v>
      </c>
      <c r="D127" s="30">
        <f>'T1 2024'!D127</f>
        <v>0</v>
      </c>
      <c r="E127" s="54">
        <f>'T1 2024'!E127</f>
        <v>0</v>
      </c>
      <c r="F127" s="54">
        <f>'T1 2024'!F127</f>
        <v>0</v>
      </c>
      <c r="G127" s="54">
        <f>'T1 2024'!G127</f>
        <v>0</v>
      </c>
      <c r="H127" s="328"/>
      <c r="I127" s="329"/>
      <c r="J127" s="329"/>
      <c r="K127" s="300">
        <f t="shared" si="25"/>
        <v>0</v>
      </c>
      <c r="L127" s="203">
        <f t="shared" si="37"/>
        <v>0</v>
      </c>
      <c r="M127" s="325"/>
      <c r="N127" s="16"/>
      <c r="O127" s="301">
        <f t="shared" si="36"/>
        <v>0</v>
      </c>
      <c r="P127" s="16"/>
      <c r="Q127" s="305">
        <f t="shared" si="38"/>
        <v>0</v>
      </c>
      <c r="R127" s="332"/>
      <c r="S127" s="246">
        <f t="shared" si="35"/>
        <v>0</v>
      </c>
      <c r="T127" s="93">
        <f t="shared" si="39"/>
        <v>0</v>
      </c>
      <c r="U127" s="326"/>
      <c r="V127" s="245">
        <f t="shared" si="26"/>
        <v>0</v>
      </c>
      <c r="W127" s="203">
        <f t="shared" si="27"/>
        <v>1</v>
      </c>
      <c r="X127" s="3"/>
      <c r="Z127" s="382">
        <f t="shared" si="28"/>
        <v>0</v>
      </c>
      <c r="AA127" s="382">
        <f t="shared" si="29"/>
        <v>0</v>
      </c>
      <c r="AB127" s="382">
        <f t="shared" si="30"/>
        <v>0</v>
      </c>
      <c r="AC127" s="382">
        <f t="shared" si="31"/>
        <v>0</v>
      </c>
      <c r="AD127" s="382">
        <f t="shared" si="32"/>
        <v>0</v>
      </c>
      <c r="AE127" s="382">
        <f t="shared" si="33"/>
        <v>0</v>
      </c>
      <c r="AF127" s="382">
        <f t="shared" si="34"/>
        <v>0</v>
      </c>
    </row>
    <row r="128" spans="2:32" ht="13.2" x14ac:dyDescent="0.25">
      <c r="B128" s="1"/>
      <c r="C128" s="29">
        <f>'T1 2024'!C128</f>
        <v>117</v>
      </c>
      <c r="D128" s="30">
        <f>'T1 2024'!D128</f>
        <v>0</v>
      </c>
      <c r="E128" s="54">
        <f>'T1 2024'!E128</f>
        <v>0</v>
      </c>
      <c r="F128" s="54">
        <f>'T1 2024'!F128</f>
        <v>0</v>
      </c>
      <c r="G128" s="54">
        <f>'T1 2024'!G128</f>
        <v>0</v>
      </c>
      <c r="H128" s="328"/>
      <c r="I128" s="329"/>
      <c r="J128" s="329"/>
      <c r="K128" s="300">
        <f t="shared" si="25"/>
        <v>0</v>
      </c>
      <c r="L128" s="203">
        <f t="shared" si="37"/>
        <v>0</v>
      </c>
      <c r="M128" s="325"/>
      <c r="N128" s="16"/>
      <c r="O128" s="301">
        <f t="shared" si="36"/>
        <v>0</v>
      </c>
      <c r="P128" s="16"/>
      <c r="Q128" s="305">
        <f t="shared" si="38"/>
        <v>0</v>
      </c>
      <c r="R128" s="332"/>
      <c r="S128" s="246">
        <f t="shared" si="35"/>
        <v>0</v>
      </c>
      <c r="T128" s="93">
        <f t="shared" si="39"/>
        <v>0</v>
      </c>
      <c r="U128" s="326"/>
      <c r="V128" s="245">
        <f t="shared" si="26"/>
        <v>0</v>
      </c>
      <c r="W128" s="203">
        <f t="shared" si="27"/>
        <v>1</v>
      </c>
      <c r="X128" s="3"/>
      <c r="Z128" s="382">
        <f t="shared" si="28"/>
        <v>0</v>
      </c>
      <c r="AA128" s="382">
        <f t="shared" si="29"/>
        <v>0</v>
      </c>
      <c r="AB128" s="382">
        <f t="shared" si="30"/>
        <v>0</v>
      </c>
      <c r="AC128" s="382">
        <f t="shared" si="31"/>
        <v>0</v>
      </c>
      <c r="AD128" s="382">
        <f t="shared" si="32"/>
        <v>0</v>
      </c>
      <c r="AE128" s="382">
        <f t="shared" si="33"/>
        <v>0</v>
      </c>
      <c r="AF128" s="382">
        <f t="shared" si="34"/>
        <v>0</v>
      </c>
    </row>
    <row r="129" spans="2:32" ht="13.2" x14ac:dyDescent="0.25">
      <c r="B129" s="1"/>
      <c r="C129" s="29">
        <f>'T1 2024'!C129</f>
        <v>118</v>
      </c>
      <c r="D129" s="30">
        <f>'T1 2024'!D129</f>
        <v>0</v>
      </c>
      <c r="E129" s="54">
        <f>'T1 2024'!E129</f>
        <v>0</v>
      </c>
      <c r="F129" s="54">
        <f>'T1 2024'!F129</f>
        <v>0</v>
      </c>
      <c r="G129" s="54">
        <f>'T1 2024'!G129</f>
        <v>0</v>
      </c>
      <c r="H129" s="328"/>
      <c r="I129" s="329"/>
      <c r="J129" s="329"/>
      <c r="K129" s="300">
        <f t="shared" si="25"/>
        <v>0</v>
      </c>
      <c r="L129" s="203">
        <f t="shared" si="37"/>
        <v>0</v>
      </c>
      <c r="M129" s="325"/>
      <c r="N129" s="16"/>
      <c r="O129" s="301">
        <f t="shared" si="36"/>
        <v>0</v>
      </c>
      <c r="P129" s="16"/>
      <c r="Q129" s="305">
        <f t="shared" si="38"/>
        <v>0</v>
      </c>
      <c r="R129" s="332"/>
      <c r="S129" s="246">
        <f t="shared" si="35"/>
        <v>0</v>
      </c>
      <c r="T129" s="93">
        <f t="shared" si="39"/>
        <v>0</v>
      </c>
      <c r="U129" s="326"/>
      <c r="V129" s="245">
        <f t="shared" si="26"/>
        <v>0</v>
      </c>
      <c r="W129" s="203">
        <f t="shared" si="27"/>
        <v>1</v>
      </c>
      <c r="X129" s="3"/>
      <c r="Z129" s="382">
        <f t="shared" si="28"/>
        <v>0</v>
      </c>
      <c r="AA129" s="382">
        <f t="shared" si="29"/>
        <v>0</v>
      </c>
      <c r="AB129" s="382">
        <f t="shared" si="30"/>
        <v>0</v>
      </c>
      <c r="AC129" s="382">
        <f t="shared" si="31"/>
        <v>0</v>
      </c>
      <c r="AD129" s="382">
        <f t="shared" si="32"/>
        <v>0</v>
      </c>
      <c r="AE129" s="382">
        <f t="shared" si="33"/>
        <v>0</v>
      </c>
      <c r="AF129" s="382">
        <f t="shared" si="34"/>
        <v>0</v>
      </c>
    </row>
    <row r="130" spans="2:32" ht="13.2" x14ac:dyDescent="0.25">
      <c r="B130" s="1"/>
      <c r="C130" s="29">
        <f>'T1 2024'!C130</f>
        <v>119</v>
      </c>
      <c r="D130" s="30">
        <f>'T1 2024'!D130</f>
        <v>0</v>
      </c>
      <c r="E130" s="54">
        <f>'T1 2024'!E130</f>
        <v>0</v>
      </c>
      <c r="F130" s="54">
        <f>'T1 2024'!F130</f>
        <v>0</v>
      </c>
      <c r="G130" s="54">
        <f>'T1 2024'!G130</f>
        <v>0</v>
      </c>
      <c r="H130" s="328"/>
      <c r="I130" s="329"/>
      <c r="J130" s="329"/>
      <c r="K130" s="300">
        <f t="shared" ref="K130:K190" si="40">SUM(H130:J130)*3.334</f>
        <v>0</v>
      </c>
      <c r="L130" s="203">
        <f t="shared" si="37"/>
        <v>0</v>
      </c>
      <c r="M130" s="325"/>
      <c r="N130" s="16"/>
      <c r="O130" s="301">
        <f t="shared" si="36"/>
        <v>0</v>
      </c>
      <c r="P130" s="16"/>
      <c r="Q130" s="305">
        <f t="shared" si="38"/>
        <v>0</v>
      </c>
      <c r="R130" s="332"/>
      <c r="S130" s="246">
        <f t="shared" si="35"/>
        <v>0</v>
      </c>
      <c r="T130" s="93">
        <f t="shared" si="39"/>
        <v>0</v>
      </c>
      <c r="U130" s="326"/>
      <c r="V130" s="245">
        <f t="shared" ref="V130:V193" si="41">T130+L130</f>
        <v>0</v>
      </c>
      <c r="W130" s="203">
        <f t="shared" ref="W130:W193" si="42">IF(V130&gt;79,7,IF(V130&gt;69,6,IF(V130&gt;59,5,IF(V130&gt;49,4,IF(V130&gt;39,3,IF(V130&gt;29,2,1))))))</f>
        <v>1</v>
      </c>
      <c r="X130" s="3"/>
      <c r="Z130" s="382">
        <f t="shared" ref="Z130:Z193" si="43">IF(V130&lt;29.9,IF(V130&gt;0.1,1,0),0)</f>
        <v>0</v>
      </c>
      <c r="AA130" s="382">
        <f t="shared" ref="AA130:AA193" si="44">IF(V130&lt;39.9,IF(V130&gt;29.9,1,0),0)</f>
        <v>0</v>
      </c>
      <c r="AB130" s="382">
        <f t="shared" ref="AB130:AB193" si="45">IF(V130&lt;49.9,IF(V130&gt;39.9,1,0),0)</f>
        <v>0</v>
      </c>
      <c r="AC130" s="382">
        <f t="shared" ref="AC130:AC193" si="46">IF(V130&lt;59.9,IF(V130&gt;49.9,1,0),0)</f>
        <v>0</v>
      </c>
      <c r="AD130" s="382">
        <f t="shared" ref="AD130:AD193" si="47">IF(V130&lt;69.9,IF(V130&gt;59.9,1,0),0)</f>
        <v>0</v>
      </c>
      <c r="AE130" s="382">
        <f t="shared" ref="AE130:AE193" si="48">IF(V130&lt;79.9,IF(V130&gt;69.9,1,0),0)</f>
        <v>0</v>
      </c>
      <c r="AF130" s="382">
        <f t="shared" ref="AF130:AF193" si="49">IF(V130&lt;101,IF(V130&gt;79.9,1,0),0)</f>
        <v>0</v>
      </c>
    </row>
    <row r="131" spans="2:32" ht="13.2" x14ac:dyDescent="0.25">
      <c r="B131" s="1"/>
      <c r="C131" s="29">
        <f>'T1 2024'!C131</f>
        <v>120</v>
      </c>
      <c r="D131" s="30">
        <f>'T1 2024'!D131</f>
        <v>0</v>
      </c>
      <c r="E131" s="54">
        <f>'T1 2024'!E131</f>
        <v>0</v>
      </c>
      <c r="F131" s="54">
        <f>'T1 2024'!F131</f>
        <v>0</v>
      </c>
      <c r="G131" s="54">
        <f>'T1 2024'!G131</f>
        <v>0</v>
      </c>
      <c r="H131" s="328"/>
      <c r="I131" s="329"/>
      <c r="J131" s="329"/>
      <c r="K131" s="300">
        <f t="shared" si="40"/>
        <v>0</v>
      </c>
      <c r="L131" s="203">
        <f t="shared" si="37"/>
        <v>0</v>
      </c>
      <c r="M131" s="325"/>
      <c r="N131" s="16"/>
      <c r="O131" s="301">
        <f t="shared" si="36"/>
        <v>0</v>
      </c>
      <c r="P131" s="16"/>
      <c r="Q131" s="305">
        <f t="shared" si="38"/>
        <v>0</v>
      </c>
      <c r="R131" s="332"/>
      <c r="S131" s="246">
        <f t="shared" ref="S131:S194" si="50">IF(R$11=1,O131*6.67,IF(R$11=2,(Q131+O131)*3.34))</f>
        <v>0</v>
      </c>
      <c r="T131" s="93">
        <f t="shared" si="39"/>
        <v>0</v>
      </c>
      <c r="U131" s="326"/>
      <c r="V131" s="245">
        <f t="shared" si="41"/>
        <v>0</v>
      </c>
      <c r="W131" s="203">
        <f t="shared" si="42"/>
        <v>1</v>
      </c>
      <c r="X131" s="3"/>
      <c r="Z131" s="382">
        <f t="shared" si="43"/>
        <v>0</v>
      </c>
      <c r="AA131" s="382">
        <f t="shared" si="44"/>
        <v>0</v>
      </c>
      <c r="AB131" s="382">
        <f t="shared" si="45"/>
        <v>0</v>
      </c>
      <c r="AC131" s="382">
        <f t="shared" si="46"/>
        <v>0</v>
      </c>
      <c r="AD131" s="382">
        <f t="shared" si="47"/>
        <v>0</v>
      </c>
      <c r="AE131" s="382">
        <f t="shared" si="48"/>
        <v>0</v>
      </c>
      <c r="AF131" s="382">
        <f t="shared" si="49"/>
        <v>0</v>
      </c>
    </row>
    <row r="132" spans="2:32" ht="13.2" x14ac:dyDescent="0.25">
      <c r="B132" s="1"/>
      <c r="C132" s="29">
        <f>'T1 2024'!C132</f>
        <v>121</v>
      </c>
      <c r="D132" s="30">
        <f>'T1 2024'!D132</f>
        <v>0</v>
      </c>
      <c r="E132" s="54">
        <f>'T1 2024'!E132</f>
        <v>0</v>
      </c>
      <c r="F132" s="54">
        <f>'T1 2024'!F132</f>
        <v>0</v>
      </c>
      <c r="G132" s="54">
        <f>'T1 2024'!G132</f>
        <v>0</v>
      </c>
      <c r="H132" s="328"/>
      <c r="I132" s="329"/>
      <c r="J132" s="329"/>
      <c r="K132" s="300">
        <f t="shared" si="40"/>
        <v>0</v>
      </c>
      <c r="L132" s="203">
        <f t="shared" si="37"/>
        <v>0</v>
      </c>
      <c r="M132" s="325"/>
      <c r="N132" s="16"/>
      <c r="O132" s="301">
        <f t="shared" si="36"/>
        <v>0</v>
      </c>
      <c r="P132" s="16"/>
      <c r="Q132" s="305">
        <f t="shared" si="38"/>
        <v>0</v>
      </c>
      <c r="R132" s="332"/>
      <c r="S132" s="246">
        <f t="shared" si="50"/>
        <v>0</v>
      </c>
      <c r="T132" s="93">
        <f t="shared" si="39"/>
        <v>0</v>
      </c>
      <c r="U132" s="326"/>
      <c r="V132" s="245">
        <f t="shared" si="41"/>
        <v>0</v>
      </c>
      <c r="W132" s="203">
        <f t="shared" si="42"/>
        <v>1</v>
      </c>
      <c r="X132" s="3"/>
      <c r="Z132" s="382">
        <f t="shared" si="43"/>
        <v>0</v>
      </c>
      <c r="AA132" s="382">
        <f t="shared" si="44"/>
        <v>0</v>
      </c>
      <c r="AB132" s="382">
        <f t="shared" si="45"/>
        <v>0</v>
      </c>
      <c r="AC132" s="382">
        <f t="shared" si="46"/>
        <v>0</v>
      </c>
      <c r="AD132" s="382">
        <f t="shared" si="47"/>
        <v>0</v>
      </c>
      <c r="AE132" s="382">
        <f t="shared" si="48"/>
        <v>0</v>
      </c>
      <c r="AF132" s="382">
        <f t="shared" si="49"/>
        <v>0</v>
      </c>
    </row>
    <row r="133" spans="2:32" ht="13.2" x14ac:dyDescent="0.25">
      <c r="B133" s="1"/>
      <c r="C133" s="29">
        <f>'T1 2024'!C133</f>
        <v>122</v>
      </c>
      <c r="D133" s="30">
        <f>'T1 2024'!D133</f>
        <v>0</v>
      </c>
      <c r="E133" s="54">
        <f>'T1 2024'!E133</f>
        <v>0</v>
      </c>
      <c r="F133" s="54">
        <f>'T1 2024'!F133</f>
        <v>0</v>
      </c>
      <c r="G133" s="54">
        <f>'T1 2024'!G133</f>
        <v>0</v>
      </c>
      <c r="H133" s="328"/>
      <c r="I133" s="329"/>
      <c r="J133" s="329"/>
      <c r="K133" s="300">
        <f t="shared" si="40"/>
        <v>0</v>
      </c>
      <c r="L133" s="203">
        <f t="shared" si="37"/>
        <v>0</v>
      </c>
      <c r="M133" s="325"/>
      <c r="N133" s="16"/>
      <c r="O133" s="301">
        <f t="shared" si="36"/>
        <v>0</v>
      </c>
      <c r="P133" s="16"/>
      <c r="Q133" s="305">
        <f t="shared" si="38"/>
        <v>0</v>
      </c>
      <c r="R133" s="332"/>
      <c r="S133" s="246">
        <f t="shared" si="50"/>
        <v>0</v>
      </c>
      <c r="T133" s="93">
        <f t="shared" si="39"/>
        <v>0</v>
      </c>
      <c r="U133" s="326"/>
      <c r="V133" s="245">
        <f t="shared" si="41"/>
        <v>0</v>
      </c>
      <c r="W133" s="203">
        <f t="shared" si="42"/>
        <v>1</v>
      </c>
      <c r="X133" s="3"/>
      <c r="Z133" s="382">
        <f t="shared" si="43"/>
        <v>0</v>
      </c>
      <c r="AA133" s="382">
        <f t="shared" si="44"/>
        <v>0</v>
      </c>
      <c r="AB133" s="382">
        <f t="shared" si="45"/>
        <v>0</v>
      </c>
      <c r="AC133" s="382">
        <f t="shared" si="46"/>
        <v>0</v>
      </c>
      <c r="AD133" s="382">
        <f t="shared" si="47"/>
        <v>0</v>
      </c>
      <c r="AE133" s="382">
        <f t="shared" si="48"/>
        <v>0</v>
      </c>
      <c r="AF133" s="382">
        <f t="shared" si="49"/>
        <v>0</v>
      </c>
    </row>
    <row r="134" spans="2:32" ht="13.2" x14ac:dyDescent="0.25">
      <c r="B134" s="1"/>
      <c r="C134" s="29">
        <f>'T1 2024'!C134</f>
        <v>123</v>
      </c>
      <c r="D134" s="30">
        <f>'T1 2024'!D134</f>
        <v>0</v>
      </c>
      <c r="E134" s="54">
        <f>'T1 2024'!E134</f>
        <v>0</v>
      </c>
      <c r="F134" s="54">
        <f>'T1 2024'!F134</f>
        <v>0</v>
      </c>
      <c r="G134" s="54">
        <f>'T1 2024'!G134</f>
        <v>0</v>
      </c>
      <c r="H134" s="328"/>
      <c r="I134" s="329"/>
      <c r="J134" s="329"/>
      <c r="K134" s="300">
        <f t="shared" si="40"/>
        <v>0</v>
      </c>
      <c r="L134" s="203">
        <f t="shared" si="37"/>
        <v>0</v>
      </c>
      <c r="M134" s="325"/>
      <c r="N134" s="16"/>
      <c r="O134" s="301">
        <f t="shared" si="36"/>
        <v>0</v>
      </c>
      <c r="P134" s="16"/>
      <c r="Q134" s="305">
        <f t="shared" si="38"/>
        <v>0</v>
      </c>
      <c r="R134" s="332"/>
      <c r="S134" s="246">
        <f t="shared" si="50"/>
        <v>0</v>
      </c>
      <c r="T134" s="93">
        <f t="shared" si="39"/>
        <v>0</v>
      </c>
      <c r="U134" s="326"/>
      <c r="V134" s="245">
        <f t="shared" si="41"/>
        <v>0</v>
      </c>
      <c r="W134" s="203">
        <f t="shared" si="42"/>
        <v>1</v>
      </c>
      <c r="X134" s="3"/>
      <c r="Z134" s="382">
        <f t="shared" si="43"/>
        <v>0</v>
      </c>
      <c r="AA134" s="382">
        <f t="shared" si="44"/>
        <v>0</v>
      </c>
      <c r="AB134" s="382">
        <f t="shared" si="45"/>
        <v>0</v>
      </c>
      <c r="AC134" s="382">
        <f t="shared" si="46"/>
        <v>0</v>
      </c>
      <c r="AD134" s="382">
        <f t="shared" si="47"/>
        <v>0</v>
      </c>
      <c r="AE134" s="382">
        <f t="shared" si="48"/>
        <v>0</v>
      </c>
      <c r="AF134" s="382">
        <f t="shared" si="49"/>
        <v>0</v>
      </c>
    </row>
    <row r="135" spans="2:32" ht="13.2" x14ac:dyDescent="0.25">
      <c r="B135" s="1"/>
      <c r="C135" s="29">
        <f>'T1 2024'!C135</f>
        <v>124</v>
      </c>
      <c r="D135" s="30">
        <f>'T1 2024'!D135</f>
        <v>0</v>
      </c>
      <c r="E135" s="54">
        <f>'T1 2024'!E135</f>
        <v>0</v>
      </c>
      <c r="F135" s="54">
        <f>'T1 2024'!F135</f>
        <v>0</v>
      </c>
      <c r="G135" s="54">
        <f>'T1 2024'!G135</f>
        <v>0</v>
      </c>
      <c r="H135" s="328"/>
      <c r="I135" s="329"/>
      <c r="J135" s="329"/>
      <c r="K135" s="300">
        <f t="shared" si="40"/>
        <v>0</v>
      </c>
      <c r="L135" s="203">
        <f t="shared" si="37"/>
        <v>0</v>
      </c>
      <c r="M135" s="325"/>
      <c r="N135" s="16"/>
      <c r="O135" s="301">
        <f t="shared" si="36"/>
        <v>0</v>
      </c>
      <c r="P135" s="16"/>
      <c r="Q135" s="305">
        <f t="shared" si="38"/>
        <v>0</v>
      </c>
      <c r="R135" s="332"/>
      <c r="S135" s="246">
        <f t="shared" si="50"/>
        <v>0</v>
      </c>
      <c r="T135" s="93">
        <f t="shared" si="39"/>
        <v>0</v>
      </c>
      <c r="U135" s="326"/>
      <c r="V135" s="245">
        <f t="shared" si="41"/>
        <v>0</v>
      </c>
      <c r="W135" s="203">
        <f t="shared" si="42"/>
        <v>1</v>
      </c>
      <c r="X135" s="3"/>
      <c r="Z135" s="382">
        <f t="shared" si="43"/>
        <v>0</v>
      </c>
      <c r="AA135" s="382">
        <f t="shared" si="44"/>
        <v>0</v>
      </c>
      <c r="AB135" s="382">
        <f t="shared" si="45"/>
        <v>0</v>
      </c>
      <c r="AC135" s="382">
        <f t="shared" si="46"/>
        <v>0</v>
      </c>
      <c r="AD135" s="382">
        <f t="shared" si="47"/>
        <v>0</v>
      </c>
      <c r="AE135" s="382">
        <f t="shared" si="48"/>
        <v>0</v>
      </c>
      <c r="AF135" s="382">
        <f t="shared" si="49"/>
        <v>0</v>
      </c>
    </row>
    <row r="136" spans="2:32" ht="13.2" x14ac:dyDescent="0.25">
      <c r="B136" s="1"/>
      <c r="C136" s="29">
        <f>'T1 2024'!C136</f>
        <v>125</v>
      </c>
      <c r="D136" s="30">
        <f>'T1 2024'!D136</f>
        <v>0</v>
      </c>
      <c r="E136" s="54">
        <f>'T1 2024'!E136</f>
        <v>0</v>
      </c>
      <c r="F136" s="54">
        <f>'T1 2024'!F136</f>
        <v>0</v>
      </c>
      <c r="G136" s="54">
        <f>'T1 2024'!G136</f>
        <v>0</v>
      </c>
      <c r="H136" s="328"/>
      <c r="I136" s="329"/>
      <c r="J136" s="329"/>
      <c r="K136" s="300">
        <f t="shared" si="40"/>
        <v>0</v>
      </c>
      <c r="L136" s="203">
        <f t="shared" si="37"/>
        <v>0</v>
      </c>
      <c r="M136" s="325"/>
      <c r="N136" s="16"/>
      <c r="O136" s="301">
        <f t="shared" si="36"/>
        <v>0</v>
      </c>
      <c r="P136" s="16"/>
      <c r="Q136" s="305">
        <f t="shared" si="38"/>
        <v>0</v>
      </c>
      <c r="R136" s="332"/>
      <c r="S136" s="246">
        <f t="shared" si="50"/>
        <v>0</v>
      </c>
      <c r="T136" s="93">
        <f t="shared" si="39"/>
        <v>0</v>
      </c>
      <c r="U136" s="326"/>
      <c r="V136" s="245">
        <f t="shared" si="41"/>
        <v>0</v>
      </c>
      <c r="W136" s="203">
        <f t="shared" si="42"/>
        <v>1</v>
      </c>
      <c r="X136" s="3"/>
      <c r="Z136" s="382">
        <f t="shared" si="43"/>
        <v>0</v>
      </c>
      <c r="AA136" s="382">
        <f t="shared" si="44"/>
        <v>0</v>
      </c>
      <c r="AB136" s="382">
        <f t="shared" si="45"/>
        <v>0</v>
      </c>
      <c r="AC136" s="382">
        <f t="shared" si="46"/>
        <v>0</v>
      </c>
      <c r="AD136" s="382">
        <f t="shared" si="47"/>
        <v>0</v>
      </c>
      <c r="AE136" s="382">
        <f t="shared" si="48"/>
        <v>0</v>
      </c>
      <c r="AF136" s="382">
        <f t="shared" si="49"/>
        <v>0</v>
      </c>
    </row>
    <row r="137" spans="2:32" ht="13.2" x14ac:dyDescent="0.25">
      <c r="B137" s="1"/>
      <c r="C137" s="29">
        <f>'T1 2024'!C137</f>
        <v>126</v>
      </c>
      <c r="D137" s="30">
        <f>'T1 2024'!D137</f>
        <v>0</v>
      </c>
      <c r="E137" s="54">
        <f>'T1 2024'!E137</f>
        <v>0</v>
      </c>
      <c r="F137" s="54">
        <f>'T1 2024'!F137</f>
        <v>0</v>
      </c>
      <c r="G137" s="54">
        <f>'T1 2024'!G137</f>
        <v>0</v>
      </c>
      <c r="H137" s="328"/>
      <c r="I137" s="329"/>
      <c r="J137" s="329"/>
      <c r="K137" s="300">
        <f t="shared" si="40"/>
        <v>0</v>
      </c>
      <c r="L137" s="203">
        <f t="shared" si="37"/>
        <v>0</v>
      </c>
      <c r="M137" s="325"/>
      <c r="N137" s="16"/>
      <c r="O137" s="301">
        <f t="shared" si="36"/>
        <v>0</v>
      </c>
      <c r="P137" s="16"/>
      <c r="Q137" s="305">
        <f t="shared" si="38"/>
        <v>0</v>
      </c>
      <c r="R137" s="332"/>
      <c r="S137" s="246">
        <f t="shared" si="50"/>
        <v>0</v>
      </c>
      <c r="T137" s="93">
        <f t="shared" si="39"/>
        <v>0</v>
      </c>
      <c r="U137" s="326"/>
      <c r="V137" s="245">
        <f t="shared" si="41"/>
        <v>0</v>
      </c>
      <c r="W137" s="203">
        <f t="shared" si="42"/>
        <v>1</v>
      </c>
      <c r="X137" s="3"/>
      <c r="Z137" s="382">
        <f t="shared" si="43"/>
        <v>0</v>
      </c>
      <c r="AA137" s="382">
        <f t="shared" si="44"/>
        <v>0</v>
      </c>
      <c r="AB137" s="382">
        <f t="shared" si="45"/>
        <v>0</v>
      </c>
      <c r="AC137" s="382">
        <f t="shared" si="46"/>
        <v>0</v>
      </c>
      <c r="AD137" s="382">
        <f t="shared" si="47"/>
        <v>0</v>
      </c>
      <c r="AE137" s="382">
        <f t="shared" si="48"/>
        <v>0</v>
      </c>
      <c r="AF137" s="382">
        <f t="shared" si="49"/>
        <v>0</v>
      </c>
    </row>
    <row r="138" spans="2:32" ht="13.2" x14ac:dyDescent="0.25">
      <c r="B138" s="1"/>
      <c r="C138" s="29">
        <f>'T1 2024'!C138</f>
        <v>127</v>
      </c>
      <c r="D138" s="30">
        <f>'T1 2024'!D138</f>
        <v>0</v>
      </c>
      <c r="E138" s="54">
        <f>'T1 2024'!E138</f>
        <v>0</v>
      </c>
      <c r="F138" s="54">
        <f>'T1 2024'!F138</f>
        <v>0</v>
      </c>
      <c r="G138" s="54">
        <f>'T1 2024'!G138</f>
        <v>0</v>
      </c>
      <c r="H138" s="328"/>
      <c r="I138" s="329"/>
      <c r="J138" s="329"/>
      <c r="K138" s="300">
        <f t="shared" si="40"/>
        <v>0</v>
      </c>
      <c r="L138" s="203">
        <f t="shared" si="37"/>
        <v>0</v>
      </c>
      <c r="M138" s="325"/>
      <c r="N138" s="16"/>
      <c r="O138" s="301">
        <f t="shared" si="36"/>
        <v>0</v>
      </c>
      <c r="P138" s="16"/>
      <c r="Q138" s="305">
        <f t="shared" si="38"/>
        <v>0</v>
      </c>
      <c r="R138" s="332"/>
      <c r="S138" s="246">
        <f t="shared" si="50"/>
        <v>0</v>
      </c>
      <c r="T138" s="93">
        <f t="shared" si="39"/>
        <v>0</v>
      </c>
      <c r="U138" s="326"/>
      <c r="V138" s="245">
        <f t="shared" si="41"/>
        <v>0</v>
      </c>
      <c r="W138" s="203">
        <f t="shared" si="42"/>
        <v>1</v>
      </c>
      <c r="X138" s="3"/>
      <c r="Z138" s="382">
        <f t="shared" si="43"/>
        <v>0</v>
      </c>
      <c r="AA138" s="382">
        <f t="shared" si="44"/>
        <v>0</v>
      </c>
      <c r="AB138" s="382">
        <f t="shared" si="45"/>
        <v>0</v>
      </c>
      <c r="AC138" s="382">
        <f t="shared" si="46"/>
        <v>0</v>
      </c>
      <c r="AD138" s="382">
        <f t="shared" si="47"/>
        <v>0</v>
      </c>
      <c r="AE138" s="382">
        <f t="shared" si="48"/>
        <v>0</v>
      </c>
      <c r="AF138" s="382">
        <f t="shared" si="49"/>
        <v>0</v>
      </c>
    </row>
    <row r="139" spans="2:32" ht="13.2" x14ac:dyDescent="0.25">
      <c r="B139" s="1"/>
      <c r="C139" s="29">
        <f>'T1 2024'!C139</f>
        <v>128</v>
      </c>
      <c r="D139" s="30">
        <f>'T1 2024'!D139</f>
        <v>0</v>
      </c>
      <c r="E139" s="54">
        <f>'T1 2024'!E139</f>
        <v>0</v>
      </c>
      <c r="F139" s="54">
        <f>'T1 2024'!F139</f>
        <v>0</v>
      </c>
      <c r="G139" s="54">
        <f>'T1 2024'!G139</f>
        <v>0</v>
      </c>
      <c r="H139" s="328"/>
      <c r="I139" s="329"/>
      <c r="J139" s="329"/>
      <c r="K139" s="300">
        <f t="shared" si="40"/>
        <v>0</v>
      </c>
      <c r="L139" s="203">
        <f t="shared" si="37"/>
        <v>0</v>
      </c>
      <c r="M139" s="325"/>
      <c r="N139" s="16"/>
      <c r="O139" s="301">
        <f t="shared" si="36"/>
        <v>0</v>
      </c>
      <c r="P139" s="16"/>
      <c r="Q139" s="305">
        <f t="shared" si="38"/>
        <v>0</v>
      </c>
      <c r="R139" s="332"/>
      <c r="S139" s="246">
        <f t="shared" si="50"/>
        <v>0</v>
      </c>
      <c r="T139" s="93">
        <f t="shared" si="39"/>
        <v>0</v>
      </c>
      <c r="U139" s="326"/>
      <c r="V139" s="245">
        <f t="shared" si="41"/>
        <v>0</v>
      </c>
      <c r="W139" s="203">
        <f t="shared" si="42"/>
        <v>1</v>
      </c>
      <c r="X139" s="3"/>
      <c r="Z139" s="382">
        <f t="shared" si="43"/>
        <v>0</v>
      </c>
      <c r="AA139" s="382">
        <f t="shared" si="44"/>
        <v>0</v>
      </c>
      <c r="AB139" s="382">
        <f t="shared" si="45"/>
        <v>0</v>
      </c>
      <c r="AC139" s="382">
        <f t="shared" si="46"/>
        <v>0</v>
      </c>
      <c r="AD139" s="382">
        <f t="shared" si="47"/>
        <v>0</v>
      </c>
      <c r="AE139" s="382">
        <f t="shared" si="48"/>
        <v>0</v>
      </c>
      <c r="AF139" s="382">
        <f t="shared" si="49"/>
        <v>0</v>
      </c>
    </row>
    <row r="140" spans="2:32" ht="13.2" x14ac:dyDescent="0.25">
      <c r="B140" s="1"/>
      <c r="C140" s="29">
        <f>'T1 2024'!C140</f>
        <v>129</v>
      </c>
      <c r="D140" s="30">
        <f>'T1 2024'!D140</f>
        <v>0</v>
      </c>
      <c r="E140" s="54">
        <f>'T1 2024'!E140</f>
        <v>0</v>
      </c>
      <c r="F140" s="54">
        <f>'T1 2024'!F140</f>
        <v>0</v>
      </c>
      <c r="G140" s="54">
        <f>'T1 2024'!G140</f>
        <v>0</v>
      </c>
      <c r="H140" s="328"/>
      <c r="I140" s="329"/>
      <c r="J140" s="329"/>
      <c r="K140" s="300">
        <f t="shared" si="40"/>
        <v>0</v>
      </c>
      <c r="L140" s="203">
        <f t="shared" si="37"/>
        <v>0</v>
      </c>
      <c r="M140" s="325"/>
      <c r="N140" s="16"/>
      <c r="O140" s="301">
        <f t="shared" si="36"/>
        <v>0</v>
      </c>
      <c r="P140" s="16"/>
      <c r="Q140" s="305">
        <f t="shared" si="38"/>
        <v>0</v>
      </c>
      <c r="R140" s="332"/>
      <c r="S140" s="246">
        <f t="shared" si="50"/>
        <v>0</v>
      </c>
      <c r="T140" s="93">
        <f t="shared" si="39"/>
        <v>0</v>
      </c>
      <c r="U140" s="326"/>
      <c r="V140" s="245">
        <f t="shared" si="41"/>
        <v>0</v>
      </c>
      <c r="W140" s="203">
        <f t="shared" si="42"/>
        <v>1</v>
      </c>
      <c r="X140" s="3"/>
      <c r="Z140" s="382">
        <f t="shared" si="43"/>
        <v>0</v>
      </c>
      <c r="AA140" s="382">
        <f t="shared" si="44"/>
        <v>0</v>
      </c>
      <c r="AB140" s="382">
        <f t="shared" si="45"/>
        <v>0</v>
      </c>
      <c r="AC140" s="382">
        <f t="shared" si="46"/>
        <v>0</v>
      </c>
      <c r="AD140" s="382">
        <f t="shared" si="47"/>
        <v>0</v>
      </c>
      <c r="AE140" s="382">
        <f t="shared" si="48"/>
        <v>0</v>
      </c>
      <c r="AF140" s="382">
        <f t="shared" si="49"/>
        <v>0</v>
      </c>
    </row>
    <row r="141" spans="2:32" ht="13.2" x14ac:dyDescent="0.25">
      <c r="B141" s="1"/>
      <c r="C141" s="29">
        <f>'T1 2024'!C141</f>
        <v>130</v>
      </c>
      <c r="D141" s="30">
        <f>'T1 2024'!D141</f>
        <v>0</v>
      </c>
      <c r="E141" s="54">
        <f>'T1 2024'!E141</f>
        <v>0</v>
      </c>
      <c r="F141" s="54">
        <f>'T1 2024'!F141</f>
        <v>0</v>
      </c>
      <c r="G141" s="54">
        <f>'T1 2024'!G141</f>
        <v>0</v>
      </c>
      <c r="H141" s="328"/>
      <c r="I141" s="329"/>
      <c r="J141" s="329"/>
      <c r="K141" s="300">
        <f t="shared" si="40"/>
        <v>0</v>
      </c>
      <c r="L141" s="203">
        <f t="shared" si="37"/>
        <v>0</v>
      </c>
      <c r="M141" s="325"/>
      <c r="N141" s="16"/>
      <c r="O141" s="301">
        <f t="shared" ref="O141:O204" si="51">N141*N$11</f>
        <v>0</v>
      </c>
      <c r="P141" s="16"/>
      <c r="Q141" s="305">
        <f t="shared" si="38"/>
        <v>0</v>
      </c>
      <c r="R141" s="332"/>
      <c r="S141" s="246">
        <f t="shared" si="50"/>
        <v>0</v>
      </c>
      <c r="T141" s="93">
        <f t="shared" si="39"/>
        <v>0</v>
      </c>
      <c r="U141" s="326"/>
      <c r="V141" s="245">
        <f t="shared" si="41"/>
        <v>0</v>
      </c>
      <c r="W141" s="203">
        <f t="shared" si="42"/>
        <v>1</v>
      </c>
      <c r="X141" s="3"/>
      <c r="Z141" s="382">
        <f t="shared" si="43"/>
        <v>0</v>
      </c>
      <c r="AA141" s="382">
        <f t="shared" si="44"/>
        <v>0</v>
      </c>
      <c r="AB141" s="382">
        <f t="shared" si="45"/>
        <v>0</v>
      </c>
      <c r="AC141" s="382">
        <f t="shared" si="46"/>
        <v>0</v>
      </c>
      <c r="AD141" s="382">
        <f t="shared" si="47"/>
        <v>0</v>
      </c>
      <c r="AE141" s="382">
        <f t="shared" si="48"/>
        <v>0</v>
      </c>
      <c r="AF141" s="382">
        <f t="shared" si="49"/>
        <v>0</v>
      </c>
    </row>
    <row r="142" spans="2:32" ht="13.2" x14ac:dyDescent="0.25">
      <c r="B142" s="1"/>
      <c r="C142" s="29">
        <f>'T1 2024'!C142</f>
        <v>131</v>
      </c>
      <c r="D142" s="30">
        <f>'T1 2024'!D142</f>
        <v>0</v>
      </c>
      <c r="E142" s="54">
        <f>'T1 2024'!E142</f>
        <v>0</v>
      </c>
      <c r="F142" s="54">
        <f>'T1 2024'!F142</f>
        <v>0</v>
      </c>
      <c r="G142" s="54">
        <f>'T1 2024'!G142</f>
        <v>0</v>
      </c>
      <c r="H142" s="328"/>
      <c r="I142" s="329"/>
      <c r="J142" s="329"/>
      <c r="K142" s="300">
        <f t="shared" si="40"/>
        <v>0</v>
      </c>
      <c r="L142" s="203">
        <f t="shared" ref="L142:L205" si="52">K142*0.4</f>
        <v>0</v>
      </c>
      <c r="M142" s="325"/>
      <c r="N142" s="16"/>
      <c r="O142" s="301">
        <f t="shared" si="51"/>
        <v>0</v>
      </c>
      <c r="P142" s="16"/>
      <c r="Q142" s="305">
        <f t="shared" ref="Q142:Q205" si="53">P142*P$11</f>
        <v>0</v>
      </c>
      <c r="R142" s="332"/>
      <c r="S142" s="246">
        <f t="shared" si="50"/>
        <v>0</v>
      </c>
      <c r="T142" s="93">
        <f t="shared" ref="T142:T205" si="54">S142*0.6</f>
        <v>0</v>
      </c>
      <c r="U142" s="326"/>
      <c r="V142" s="245">
        <f t="shared" si="41"/>
        <v>0</v>
      </c>
      <c r="W142" s="203">
        <f t="shared" si="42"/>
        <v>1</v>
      </c>
      <c r="X142" s="3"/>
      <c r="Z142" s="382">
        <f t="shared" si="43"/>
        <v>0</v>
      </c>
      <c r="AA142" s="382">
        <f t="shared" si="44"/>
        <v>0</v>
      </c>
      <c r="AB142" s="382">
        <f t="shared" si="45"/>
        <v>0</v>
      </c>
      <c r="AC142" s="382">
        <f t="shared" si="46"/>
        <v>0</v>
      </c>
      <c r="AD142" s="382">
        <f t="shared" si="47"/>
        <v>0</v>
      </c>
      <c r="AE142" s="382">
        <f t="shared" si="48"/>
        <v>0</v>
      </c>
      <c r="AF142" s="382">
        <f t="shared" si="49"/>
        <v>0</v>
      </c>
    </row>
    <row r="143" spans="2:32" ht="13.2" x14ac:dyDescent="0.25">
      <c r="B143" s="1"/>
      <c r="C143" s="29">
        <f>'T1 2024'!C143</f>
        <v>132</v>
      </c>
      <c r="D143" s="30">
        <f>'T1 2024'!D143</f>
        <v>0</v>
      </c>
      <c r="E143" s="54">
        <f>'T1 2024'!E143</f>
        <v>0</v>
      </c>
      <c r="F143" s="54">
        <f>'T1 2024'!F143</f>
        <v>0</v>
      </c>
      <c r="G143" s="54">
        <f>'T1 2024'!G143</f>
        <v>0</v>
      </c>
      <c r="H143" s="328"/>
      <c r="I143" s="329"/>
      <c r="J143" s="329"/>
      <c r="K143" s="300">
        <f t="shared" si="40"/>
        <v>0</v>
      </c>
      <c r="L143" s="203">
        <f t="shared" si="52"/>
        <v>0</v>
      </c>
      <c r="M143" s="325"/>
      <c r="N143" s="16"/>
      <c r="O143" s="301">
        <f t="shared" si="51"/>
        <v>0</v>
      </c>
      <c r="P143" s="16"/>
      <c r="Q143" s="305">
        <f t="shared" si="53"/>
        <v>0</v>
      </c>
      <c r="R143" s="332"/>
      <c r="S143" s="246">
        <f t="shared" si="50"/>
        <v>0</v>
      </c>
      <c r="T143" s="93">
        <f t="shared" si="54"/>
        <v>0</v>
      </c>
      <c r="U143" s="326"/>
      <c r="V143" s="245">
        <f t="shared" si="41"/>
        <v>0</v>
      </c>
      <c r="W143" s="203">
        <f t="shared" si="42"/>
        <v>1</v>
      </c>
      <c r="X143" s="3"/>
      <c r="Z143" s="382">
        <f t="shared" si="43"/>
        <v>0</v>
      </c>
      <c r="AA143" s="382">
        <f t="shared" si="44"/>
        <v>0</v>
      </c>
      <c r="AB143" s="382">
        <f t="shared" si="45"/>
        <v>0</v>
      </c>
      <c r="AC143" s="382">
        <f t="shared" si="46"/>
        <v>0</v>
      </c>
      <c r="AD143" s="382">
        <f t="shared" si="47"/>
        <v>0</v>
      </c>
      <c r="AE143" s="382">
        <f t="shared" si="48"/>
        <v>0</v>
      </c>
      <c r="AF143" s="382">
        <f t="shared" si="49"/>
        <v>0</v>
      </c>
    </row>
    <row r="144" spans="2:32" ht="13.2" x14ac:dyDescent="0.25">
      <c r="B144" s="1"/>
      <c r="C144" s="29">
        <f>'T1 2024'!C144</f>
        <v>133</v>
      </c>
      <c r="D144" s="30">
        <f>'T1 2024'!D144</f>
        <v>0</v>
      </c>
      <c r="E144" s="54">
        <f>'T1 2024'!E144</f>
        <v>0</v>
      </c>
      <c r="F144" s="54">
        <f>'T1 2024'!F144</f>
        <v>0</v>
      </c>
      <c r="G144" s="54">
        <f>'T1 2024'!G144</f>
        <v>0</v>
      </c>
      <c r="H144" s="328"/>
      <c r="I144" s="329"/>
      <c r="J144" s="329"/>
      <c r="K144" s="300">
        <f t="shared" si="40"/>
        <v>0</v>
      </c>
      <c r="L144" s="203">
        <f t="shared" si="52"/>
        <v>0</v>
      </c>
      <c r="M144" s="325"/>
      <c r="N144" s="16"/>
      <c r="O144" s="301">
        <f t="shared" si="51"/>
        <v>0</v>
      </c>
      <c r="P144" s="16"/>
      <c r="Q144" s="305">
        <f t="shared" si="53"/>
        <v>0</v>
      </c>
      <c r="R144" s="332"/>
      <c r="S144" s="246">
        <f t="shared" si="50"/>
        <v>0</v>
      </c>
      <c r="T144" s="93">
        <f t="shared" si="54"/>
        <v>0</v>
      </c>
      <c r="U144" s="326"/>
      <c r="V144" s="245">
        <f t="shared" si="41"/>
        <v>0</v>
      </c>
      <c r="W144" s="203">
        <f t="shared" si="42"/>
        <v>1</v>
      </c>
      <c r="X144" s="3"/>
      <c r="Z144" s="382">
        <f t="shared" si="43"/>
        <v>0</v>
      </c>
      <c r="AA144" s="382">
        <f t="shared" si="44"/>
        <v>0</v>
      </c>
      <c r="AB144" s="382">
        <f t="shared" si="45"/>
        <v>0</v>
      </c>
      <c r="AC144" s="382">
        <f t="shared" si="46"/>
        <v>0</v>
      </c>
      <c r="AD144" s="382">
        <f t="shared" si="47"/>
        <v>0</v>
      </c>
      <c r="AE144" s="382">
        <f t="shared" si="48"/>
        <v>0</v>
      </c>
      <c r="AF144" s="382">
        <f t="shared" si="49"/>
        <v>0</v>
      </c>
    </row>
    <row r="145" spans="2:32" ht="13.2" x14ac:dyDescent="0.25">
      <c r="B145" s="1"/>
      <c r="C145" s="29">
        <f>'T1 2024'!C145</f>
        <v>134</v>
      </c>
      <c r="D145" s="30">
        <f>'T1 2024'!D145</f>
        <v>0</v>
      </c>
      <c r="E145" s="54">
        <f>'T1 2024'!E145</f>
        <v>0</v>
      </c>
      <c r="F145" s="54">
        <f>'T1 2024'!F145</f>
        <v>0</v>
      </c>
      <c r="G145" s="54">
        <f>'T1 2024'!G145</f>
        <v>0</v>
      </c>
      <c r="H145" s="328"/>
      <c r="I145" s="329"/>
      <c r="J145" s="329"/>
      <c r="K145" s="300">
        <f t="shared" si="40"/>
        <v>0</v>
      </c>
      <c r="L145" s="203">
        <f t="shared" si="52"/>
        <v>0</v>
      </c>
      <c r="M145" s="325"/>
      <c r="N145" s="16"/>
      <c r="O145" s="301">
        <f t="shared" si="51"/>
        <v>0</v>
      </c>
      <c r="P145" s="16"/>
      <c r="Q145" s="305">
        <f t="shared" si="53"/>
        <v>0</v>
      </c>
      <c r="R145" s="332"/>
      <c r="S145" s="246">
        <f t="shared" si="50"/>
        <v>0</v>
      </c>
      <c r="T145" s="93">
        <f t="shared" si="54"/>
        <v>0</v>
      </c>
      <c r="U145" s="326"/>
      <c r="V145" s="245">
        <f t="shared" si="41"/>
        <v>0</v>
      </c>
      <c r="W145" s="203">
        <f t="shared" si="42"/>
        <v>1</v>
      </c>
      <c r="X145" s="3"/>
      <c r="Z145" s="382">
        <f t="shared" si="43"/>
        <v>0</v>
      </c>
      <c r="AA145" s="382">
        <f t="shared" si="44"/>
        <v>0</v>
      </c>
      <c r="AB145" s="382">
        <f t="shared" si="45"/>
        <v>0</v>
      </c>
      <c r="AC145" s="382">
        <f t="shared" si="46"/>
        <v>0</v>
      </c>
      <c r="AD145" s="382">
        <f t="shared" si="47"/>
        <v>0</v>
      </c>
      <c r="AE145" s="382">
        <f t="shared" si="48"/>
        <v>0</v>
      </c>
      <c r="AF145" s="382">
        <f t="shared" si="49"/>
        <v>0</v>
      </c>
    </row>
    <row r="146" spans="2:32" ht="13.2" x14ac:dyDescent="0.25">
      <c r="B146" s="1"/>
      <c r="C146" s="29">
        <f>'T1 2024'!C146</f>
        <v>135</v>
      </c>
      <c r="D146" s="30">
        <f>'T1 2024'!D146</f>
        <v>0</v>
      </c>
      <c r="E146" s="54">
        <f>'T1 2024'!E146</f>
        <v>0</v>
      </c>
      <c r="F146" s="54">
        <f>'T1 2024'!F146</f>
        <v>0</v>
      </c>
      <c r="G146" s="54">
        <f>'T1 2024'!G146</f>
        <v>0</v>
      </c>
      <c r="H146" s="328"/>
      <c r="I146" s="329"/>
      <c r="J146" s="329"/>
      <c r="K146" s="300">
        <f t="shared" si="40"/>
        <v>0</v>
      </c>
      <c r="L146" s="203">
        <f t="shared" si="52"/>
        <v>0</v>
      </c>
      <c r="M146" s="325"/>
      <c r="N146" s="16"/>
      <c r="O146" s="301">
        <f t="shared" si="51"/>
        <v>0</v>
      </c>
      <c r="P146" s="16"/>
      <c r="Q146" s="305">
        <f t="shared" si="53"/>
        <v>0</v>
      </c>
      <c r="R146" s="332"/>
      <c r="S146" s="246">
        <f t="shared" si="50"/>
        <v>0</v>
      </c>
      <c r="T146" s="93">
        <f t="shared" si="54"/>
        <v>0</v>
      </c>
      <c r="U146" s="326"/>
      <c r="V146" s="245">
        <f t="shared" si="41"/>
        <v>0</v>
      </c>
      <c r="W146" s="203">
        <f t="shared" si="42"/>
        <v>1</v>
      </c>
      <c r="X146" s="3"/>
      <c r="Z146" s="382">
        <f t="shared" si="43"/>
        <v>0</v>
      </c>
      <c r="AA146" s="382">
        <f t="shared" si="44"/>
        <v>0</v>
      </c>
      <c r="AB146" s="382">
        <f t="shared" si="45"/>
        <v>0</v>
      </c>
      <c r="AC146" s="382">
        <f t="shared" si="46"/>
        <v>0</v>
      </c>
      <c r="AD146" s="382">
        <f t="shared" si="47"/>
        <v>0</v>
      </c>
      <c r="AE146" s="382">
        <f t="shared" si="48"/>
        <v>0</v>
      </c>
      <c r="AF146" s="382">
        <f t="shared" si="49"/>
        <v>0</v>
      </c>
    </row>
    <row r="147" spans="2:32" ht="13.2" x14ac:dyDescent="0.25">
      <c r="B147" s="1"/>
      <c r="C147" s="29">
        <f>'T1 2024'!C147</f>
        <v>136</v>
      </c>
      <c r="D147" s="30">
        <f>'T1 2024'!D147</f>
        <v>0</v>
      </c>
      <c r="E147" s="54">
        <f>'T1 2024'!E147</f>
        <v>0</v>
      </c>
      <c r="F147" s="54">
        <f>'T1 2024'!F147</f>
        <v>0</v>
      </c>
      <c r="G147" s="54">
        <f>'T1 2024'!G147</f>
        <v>0</v>
      </c>
      <c r="H147" s="328"/>
      <c r="I147" s="329"/>
      <c r="J147" s="329"/>
      <c r="K147" s="300">
        <f t="shared" si="40"/>
        <v>0</v>
      </c>
      <c r="L147" s="203">
        <f t="shared" si="52"/>
        <v>0</v>
      </c>
      <c r="M147" s="325"/>
      <c r="N147" s="16"/>
      <c r="O147" s="301">
        <f t="shared" si="51"/>
        <v>0</v>
      </c>
      <c r="P147" s="16"/>
      <c r="Q147" s="305">
        <f t="shared" si="53"/>
        <v>0</v>
      </c>
      <c r="R147" s="332"/>
      <c r="S147" s="246">
        <f t="shared" si="50"/>
        <v>0</v>
      </c>
      <c r="T147" s="93">
        <f t="shared" si="54"/>
        <v>0</v>
      </c>
      <c r="U147" s="326"/>
      <c r="V147" s="245">
        <f t="shared" si="41"/>
        <v>0</v>
      </c>
      <c r="W147" s="203">
        <f t="shared" si="42"/>
        <v>1</v>
      </c>
      <c r="X147" s="3"/>
      <c r="Z147" s="382">
        <f t="shared" si="43"/>
        <v>0</v>
      </c>
      <c r="AA147" s="382">
        <f t="shared" si="44"/>
        <v>0</v>
      </c>
      <c r="AB147" s="382">
        <f t="shared" si="45"/>
        <v>0</v>
      </c>
      <c r="AC147" s="382">
        <f t="shared" si="46"/>
        <v>0</v>
      </c>
      <c r="AD147" s="382">
        <f t="shared" si="47"/>
        <v>0</v>
      </c>
      <c r="AE147" s="382">
        <f t="shared" si="48"/>
        <v>0</v>
      </c>
      <c r="AF147" s="382">
        <f t="shared" si="49"/>
        <v>0</v>
      </c>
    </row>
    <row r="148" spans="2:32" ht="13.2" x14ac:dyDescent="0.25">
      <c r="B148" s="1"/>
      <c r="C148" s="29">
        <f>'T1 2024'!C148</f>
        <v>137</v>
      </c>
      <c r="D148" s="30">
        <f>'T1 2024'!D148</f>
        <v>0</v>
      </c>
      <c r="E148" s="54">
        <f>'T1 2024'!E148</f>
        <v>0</v>
      </c>
      <c r="F148" s="54">
        <f>'T1 2024'!F148</f>
        <v>0</v>
      </c>
      <c r="G148" s="54">
        <f>'T1 2024'!G148</f>
        <v>0</v>
      </c>
      <c r="H148" s="328"/>
      <c r="I148" s="329"/>
      <c r="J148" s="329"/>
      <c r="K148" s="300">
        <f t="shared" si="40"/>
        <v>0</v>
      </c>
      <c r="L148" s="203">
        <f t="shared" si="52"/>
        <v>0</v>
      </c>
      <c r="M148" s="325"/>
      <c r="N148" s="16"/>
      <c r="O148" s="301">
        <f t="shared" si="51"/>
        <v>0</v>
      </c>
      <c r="P148" s="16"/>
      <c r="Q148" s="305">
        <f t="shared" si="53"/>
        <v>0</v>
      </c>
      <c r="R148" s="332"/>
      <c r="S148" s="246">
        <f t="shared" si="50"/>
        <v>0</v>
      </c>
      <c r="T148" s="93">
        <f t="shared" si="54"/>
        <v>0</v>
      </c>
      <c r="U148" s="326"/>
      <c r="V148" s="245">
        <f t="shared" si="41"/>
        <v>0</v>
      </c>
      <c r="W148" s="203">
        <f t="shared" si="42"/>
        <v>1</v>
      </c>
      <c r="X148" s="3"/>
      <c r="Z148" s="382">
        <f t="shared" si="43"/>
        <v>0</v>
      </c>
      <c r="AA148" s="382">
        <f t="shared" si="44"/>
        <v>0</v>
      </c>
      <c r="AB148" s="382">
        <f t="shared" si="45"/>
        <v>0</v>
      </c>
      <c r="AC148" s="382">
        <f t="shared" si="46"/>
        <v>0</v>
      </c>
      <c r="AD148" s="382">
        <f t="shared" si="47"/>
        <v>0</v>
      </c>
      <c r="AE148" s="382">
        <f t="shared" si="48"/>
        <v>0</v>
      </c>
      <c r="AF148" s="382">
        <f t="shared" si="49"/>
        <v>0</v>
      </c>
    </row>
    <row r="149" spans="2:32" ht="13.2" x14ac:dyDescent="0.25">
      <c r="B149" s="1"/>
      <c r="C149" s="29">
        <f>'T1 2024'!C149</f>
        <v>138</v>
      </c>
      <c r="D149" s="30">
        <f>'T1 2024'!D149</f>
        <v>0</v>
      </c>
      <c r="E149" s="54">
        <f>'T1 2024'!E149</f>
        <v>0</v>
      </c>
      <c r="F149" s="54">
        <f>'T1 2024'!F149</f>
        <v>0</v>
      </c>
      <c r="G149" s="54">
        <f>'T1 2024'!G149</f>
        <v>0</v>
      </c>
      <c r="H149" s="328"/>
      <c r="I149" s="329"/>
      <c r="J149" s="329"/>
      <c r="K149" s="300">
        <f t="shared" si="40"/>
        <v>0</v>
      </c>
      <c r="L149" s="203">
        <f t="shared" si="52"/>
        <v>0</v>
      </c>
      <c r="M149" s="325"/>
      <c r="N149" s="16"/>
      <c r="O149" s="301">
        <f t="shared" si="51"/>
        <v>0</v>
      </c>
      <c r="P149" s="16"/>
      <c r="Q149" s="305">
        <f t="shared" si="53"/>
        <v>0</v>
      </c>
      <c r="R149" s="332"/>
      <c r="S149" s="246">
        <f t="shared" si="50"/>
        <v>0</v>
      </c>
      <c r="T149" s="93">
        <f t="shared" si="54"/>
        <v>0</v>
      </c>
      <c r="U149" s="326"/>
      <c r="V149" s="245">
        <f t="shared" si="41"/>
        <v>0</v>
      </c>
      <c r="W149" s="203">
        <f t="shared" si="42"/>
        <v>1</v>
      </c>
      <c r="X149" s="3"/>
      <c r="Z149" s="382">
        <f t="shared" si="43"/>
        <v>0</v>
      </c>
      <c r="AA149" s="382">
        <f t="shared" si="44"/>
        <v>0</v>
      </c>
      <c r="AB149" s="382">
        <f t="shared" si="45"/>
        <v>0</v>
      </c>
      <c r="AC149" s="382">
        <f t="shared" si="46"/>
        <v>0</v>
      </c>
      <c r="AD149" s="382">
        <f t="shared" si="47"/>
        <v>0</v>
      </c>
      <c r="AE149" s="382">
        <f t="shared" si="48"/>
        <v>0</v>
      </c>
      <c r="AF149" s="382">
        <f t="shared" si="49"/>
        <v>0</v>
      </c>
    </row>
    <row r="150" spans="2:32" ht="13.2" x14ac:dyDescent="0.25">
      <c r="B150" s="1"/>
      <c r="C150" s="29">
        <f>'T1 2024'!C150</f>
        <v>139</v>
      </c>
      <c r="D150" s="30">
        <f>'T1 2024'!D150</f>
        <v>0</v>
      </c>
      <c r="E150" s="54">
        <f>'T1 2024'!E150</f>
        <v>0</v>
      </c>
      <c r="F150" s="54">
        <f>'T1 2024'!F150</f>
        <v>0</v>
      </c>
      <c r="G150" s="54">
        <f>'T1 2024'!G150</f>
        <v>0</v>
      </c>
      <c r="H150" s="328"/>
      <c r="I150" s="329"/>
      <c r="J150" s="329"/>
      <c r="K150" s="300">
        <f t="shared" si="40"/>
        <v>0</v>
      </c>
      <c r="L150" s="203">
        <f t="shared" si="52"/>
        <v>0</v>
      </c>
      <c r="M150" s="325"/>
      <c r="N150" s="16"/>
      <c r="O150" s="301">
        <f t="shared" si="51"/>
        <v>0</v>
      </c>
      <c r="P150" s="16"/>
      <c r="Q150" s="305">
        <f t="shared" si="53"/>
        <v>0</v>
      </c>
      <c r="R150" s="332"/>
      <c r="S150" s="246">
        <f t="shared" si="50"/>
        <v>0</v>
      </c>
      <c r="T150" s="93">
        <f t="shared" si="54"/>
        <v>0</v>
      </c>
      <c r="U150" s="326"/>
      <c r="V150" s="245">
        <f t="shared" si="41"/>
        <v>0</v>
      </c>
      <c r="W150" s="203">
        <f t="shared" si="42"/>
        <v>1</v>
      </c>
      <c r="X150" s="3"/>
      <c r="Z150" s="382">
        <f t="shared" si="43"/>
        <v>0</v>
      </c>
      <c r="AA150" s="382">
        <f t="shared" si="44"/>
        <v>0</v>
      </c>
      <c r="AB150" s="382">
        <f t="shared" si="45"/>
        <v>0</v>
      </c>
      <c r="AC150" s="382">
        <f t="shared" si="46"/>
        <v>0</v>
      </c>
      <c r="AD150" s="382">
        <f t="shared" si="47"/>
        <v>0</v>
      </c>
      <c r="AE150" s="382">
        <f t="shared" si="48"/>
        <v>0</v>
      </c>
      <c r="AF150" s="382">
        <f t="shared" si="49"/>
        <v>0</v>
      </c>
    </row>
    <row r="151" spans="2:32" ht="13.2" x14ac:dyDescent="0.25">
      <c r="B151" s="1"/>
      <c r="C151" s="29">
        <f>'T1 2024'!C151</f>
        <v>140</v>
      </c>
      <c r="D151" s="30">
        <f>'T1 2024'!D151</f>
        <v>0</v>
      </c>
      <c r="E151" s="54">
        <f>'T1 2024'!E151</f>
        <v>0</v>
      </c>
      <c r="F151" s="54">
        <f>'T1 2024'!F151</f>
        <v>0</v>
      </c>
      <c r="G151" s="54">
        <f>'T1 2024'!G151</f>
        <v>0</v>
      </c>
      <c r="H151" s="328"/>
      <c r="I151" s="329"/>
      <c r="J151" s="329"/>
      <c r="K151" s="300">
        <f t="shared" si="40"/>
        <v>0</v>
      </c>
      <c r="L151" s="203">
        <f t="shared" si="52"/>
        <v>0</v>
      </c>
      <c r="M151" s="325"/>
      <c r="N151" s="16"/>
      <c r="O151" s="301">
        <f t="shared" si="51"/>
        <v>0</v>
      </c>
      <c r="P151" s="16"/>
      <c r="Q151" s="305">
        <f t="shared" si="53"/>
        <v>0</v>
      </c>
      <c r="R151" s="332"/>
      <c r="S151" s="246">
        <f t="shared" si="50"/>
        <v>0</v>
      </c>
      <c r="T151" s="93">
        <f t="shared" si="54"/>
        <v>0</v>
      </c>
      <c r="U151" s="326"/>
      <c r="V151" s="245">
        <f t="shared" si="41"/>
        <v>0</v>
      </c>
      <c r="W151" s="203">
        <f t="shared" si="42"/>
        <v>1</v>
      </c>
      <c r="X151" s="3"/>
      <c r="Z151" s="382">
        <f t="shared" si="43"/>
        <v>0</v>
      </c>
      <c r="AA151" s="382">
        <f t="shared" si="44"/>
        <v>0</v>
      </c>
      <c r="AB151" s="382">
        <f t="shared" si="45"/>
        <v>0</v>
      </c>
      <c r="AC151" s="382">
        <f t="shared" si="46"/>
        <v>0</v>
      </c>
      <c r="AD151" s="382">
        <f t="shared" si="47"/>
        <v>0</v>
      </c>
      <c r="AE151" s="382">
        <f t="shared" si="48"/>
        <v>0</v>
      </c>
      <c r="AF151" s="382">
        <f t="shared" si="49"/>
        <v>0</v>
      </c>
    </row>
    <row r="152" spans="2:32" ht="13.2" x14ac:dyDescent="0.25">
      <c r="B152" s="1"/>
      <c r="C152" s="29">
        <f>'T1 2024'!C152</f>
        <v>141</v>
      </c>
      <c r="D152" s="30">
        <f>'T1 2024'!D152</f>
        <v>0</v>
      </c>
      <c r="E152" s="54">
        <f>'T1 2024'!E152</f>
        <v>0</v>
      </c>
      <c r="F152" s="54">
        <f>'T1 2024'!F152</f>
        <v>0</v>
      </c>
      <c r="G152" s="54">
        <f>'T1 2024'!G152</f>
        <v>0</v>
      </c>
      <c r="H152" s="328"/>
      <c r="I152" s="329"/>
      <c r="J152" s="329"/>
      <c r="K152" s="300">
        <f t="shared" si="40"/>
        <v>0</v>
      </c>
      <c r="L152" s="203">
        <f t="shared" si="52"/>
        <v>0</v>
      </c>
      <c r="M152" s="325"/>
      <c r="N152" s="16"/>
      <c r="O152" s="301">
        <f t="shared" si="51"/>
        <v>0</v>
      </c>
      <c r="P152" s="16"/>
      <c r="Q152" s="305">
        <f t="shared" si="53"/>
        <v>0</v>
      </c>
      <c r="R152" s="332"/>
      <c r="S152" s="246">
        <f t="shared" si="50"/>
        <v>0</v>
      </c>
      <c r="T152" s="93">
        <f t="shared" si="54"/>
        <v>0</v>
      </c>
      <c r="U152" s="326"/>
      <c r="V152" s="245">
        <f t="shared" si="41"/>
        <v>0</v>
      </c>
      <c r="W152" s="203">
        <f t="shared" si="42"/>
        <v>1</v>
      </c>
      <c r="X152" s="3"/>
      <c r="Z152" s="382">
        <f t="shared" si="43"/>
        <v>0</v>
      </c>
      <c r="AA152" s="382">
        <f t="shared" si="44"/>
        <v>0</v>
      </c>
      <c r="AB152" s="382">
        <f t="shared" si="45"/>
        <v>0</v>
      </c>
      <c r="AC152" s="382">
        <f t="shared" si="46"/>
        <v>0</v>
      </c>
      <c r="AD152" s="382">
        <f t="shared" si="47"/>
        <v>0</v>
      </c>
      <c r="AE152" s="382">
        <f t="shared" si="48"/>
        <v>0</v>
      </c>
      <c r="AF152" s="382">
        <f t="shared" si="49"/>
        <v>0</v>
      </c>
    </row>
    <row r="153" spans="2:32" ht="13.2" x14ac:dyDescent="0.25">
      <c r="B153" s="1"/>
      <c r="C153" s="29">
        <f>'T1 2024'!C153</f>
        <v>142</v>
      </c>
      <c r="D153" s="30">
        <f>'T1 2024'!D153</f>
        <v>0</v>
      </c>
      <c r="E153" s="54">
        <f>'T1 2024'!E153</f>
        <v>0</v>
      </c>
      <c r="F153" s="54">
        <f>'T1 2024'!F153</f>
        <v>0</v>
      </c>
      <c r="G153" s="54">
        <f>'T1 2024'!G153</f>
        <v>0</v>
      </c>
      <c r="H153" s="328"/>
      <c r="I153" s="329"/>
      <c r="J153" s="329"/>
      <c r="K153" s="300">
        <f t="shared" si="40"/>
        <v>0</v>
      </c>
      <c r="L153" s="203">
        <f t="shared" si="52"/>
        <v>0</v>
      </c>
      <c r="M153" s="325"/>
      <c r="N153" s="16"/>
      <c r="O153" s="301">
        <f t="shared" si="51"/>
        <v>0</v>
      </c>
      <c r="P153" s="16"/>
      <c r="Q153" s="305">
        <f t="shared" si="53"/>
        <v>0</v>
      </c>
      <c r="R153" s="332"/>
      <c r="S153" s="246">
        <f t="shared" si="50"/>
        <v>0</v>
      </c>
      <c r="T153" s="93">
        <f t="shared" si="54"/>
        <v>0</v>
      </c>
      <c r="U153" s="326"/>
      <c r="V153" s="245">
        <f t="shared" si="41"/>
        <v>0</v>
      </c>
      <c r="W153" s="203">
        <f t="shared" si="42"/>
        <v>1</v>
      </c>
      <c r="X153" s="3"/>
      <c r="Z153" s="382">
        <f t="shared" si="43"/>
        <v>0</v>
      </c>
      <c r="AA153" s="382">
        <f t="shared" si="44"/>
        <v>0</v>
      </c>
      <c r="AB153" s="382">
        <f t="shared" si="45"/>
        <v>0</v>
      </c>
      <c r="AC153" s="382">
        <f t="shared" si="46"/>
        <v>0</v>
      </c>
      <c r="AD153" s="382">
        <f t="shared" si="47"/>
        <v>0</v>
      </c>
      <c r="AE153" s="382">
        <f t="shared" si="48"/>
        <v>0</v>
      </c>
      <c r="AF153" s="382">
        <f t="shared" si="49"/>
        <v>0</v>
      </c>
    </row>
    <row r="154" spans="2:32" ht="13.2" x14ac:dyDescent="0.25">
      <c r="B154" s="1"/>
      <c r="C154" s="29">
        <f>'T1 2024'!C154</f>
        <v>143</v>
      </c>
      <c r="D154" s="30">
        <f>'T1 2024'!D154</f>
        <v>0</v>
      </c>
      <c r="E154" s="54">
        <f>'T1 2024'!E154</f>
        <v>0</v>
      </c>
      <c r="F154" s="54">
        <f>'T1 2024'!F154</f>
        <v>0</v>
      </c>
      <c r="G154" s="54">
        <f>'T1 2024'!G154</f>
        <v>0</v>
      </c>
      <c r="H154" s="328"/>
      <c r="I154" s="329"/>
      <c r="J154" s="329"/>
      <c r="K154" s="300">
        <f t="shared" si="40"/>
        <v>0</v>
      </c>
      <c r="L154" s="203">
        <f t="shared" si="52"/>
        <v>0</v>
      </c>
      <c r="M154" s="325"/>
      <c r="N154" s="16"/>
      <c r="O154" s="301">
        <f t="shared" si="51"/>
        <v>0</v>
      </c>
      <c r="P154" s="16"/>
      <c r="Q154" s="305">
        <f t="shared" si="53"/>
        <v>0</v>
      </c>
      <c r="R154" s="332"/>
      <c r="S154" s="246">
        <f t="shared" si="50"/>
        <v>0</v>
      </c>
      <c r="T154" s="93">
        <f t="shared" si="54"/>
        <v>0</v>
      </c>
      <c r="U154" s="326"/>
      <c r="V154" s="245">
        <f t="shared" si="41"/>
        <v>0</v>
      </c>
      <c r="W154" s="203">
        <f t="shared" si="42"/>
        <v>1</v>
      </c>
      <c r="X154" s="3"/>
      <c r="Z154" s="382">
        <f t="shared" si="43"/>
        <v>0</v>
      </c>
      <c r="AA154" s="382">
        <f t="shared" si="44"/>
        <v>0</v>
      </c>
      <c r="AB154" s="382">
        <f t="shared" si="45"/>
        <v>0</v>
      </c>
      <c r="AC154" s="382">
        <f t="shared" si="46"/>
        <v>0</v>
      </c>
      <c r="AD154" s="382">
        <f t="shared" si="47"/>
        <v>0</v>
      </c>
      <c r="AE154" s="382">
        <f t="shared" si="48"/>
        <v>0</v>
      </c>
      <c r="AF154" s="382">
        <f t="shared" si="49"/>
        <v>0</v>
      </c>
    </row>
    <row r="155" spans="2:32" ht="13.2" x14ac:dyDescent="0.25">
      <c r="B155" s="1"/>
      <c r="C155" s="29">
        <f>'T1 2024'!C155</f>
        <v>144</v>
      </c>
      <c r="D155" s="30">
        <f>'T1 2024'!D155</f>
        <v>0</v>
      </c>
      <c r="E155" s="54">
        <f>'T1 2024'!E155</f>
        <v>0</v>
      </c>
      <c r="F155" s="54">
        <f>'T1 2024'!F155</f>
        <v>0</v>
      </c>
      <c r="G155" s="54">
        <f>'T1 2024'!G155</f>
        <v>0</v>
      </c>
      <c r="H155" s="328"/>
      <c r="I155" s="329"/>
      <c r="J155" s="329"/>
      <c r="K155" s="300">
        <f t="shared" si="40"/>
        <v>0</v>
      </c>
      <c r="L155" s="203">
        <f t="shared" si="52"/>
        <v>0</v>
      </c>
      <c r="M155" s="325"/>
      <c r="N155" s="16"/>
      <c r="O155" s="301">
        <f t="shared" si="51"/>
        <v>0</v>
      </c>
      <c r="P155" s="16"/>
      <c r="Q155" s="305">
        <f t="shared" si="53"/>
        <v>0</v>
      </c>
      <c r="R155" s="332"/>
      <c r="S155" s="246">
        <f t="shared" si="50"/>
        <v>0</v>
      </c>
      <c r="T155" s="93">
        <f t="shared" si="54"/>
        <v>0</v>
      </c>
      <c r="U155" s="326"/>
      <c r="V155" s="245">
        <f t="shared" si="41"/>
        <v>0</v>
      </c>
      <c r="W155" s="203">
        <f t="shared" si="42"/>
        <v>1</v>
      </c>
      <c r="X155" s="3"/>
      <c r="Z155" s="382">
        <f t="shared" si="43"/>
        <v>0</v>
      </c>
      <c r="AA155" s="382">
        <f t="shared" si="44"/>
        <v>0</v>
      </c>
      <c r="AB155" s="382">
        <f t="shared" si="45"/>
        <v>0</v>
      </c>
      <c r="AC155" s="382">
        <f t="shared" si="46"/>
        <v>0</v>
      </c>
      <c r="AD155" s="382">
        <f t="shared" si="47"/>
        <v>0</v>
      </c>
      <c r="AE155" s="382">
        <f t="shared" si="48"/>
        <v>0</v>
      </c>
      <c r="AF155" s="382">
        <f t="shared" si="49"/>
        <v>0</v>
      </c>
    </row>
    <row r="156" spans="2:32" ht="13.2" x14ac:dyDescent="0.25">
      <c r="B156" s="1"/>
      <c r="C156" s="29">
        <f>'T1 2024'!C156</f>
        <v>145</v>
      </c>
      <c r="D156" s="30">
        <f>'T1 2024'!D156</f>
        <v>0</v>
      </c>
      <c r="E156" s="54">
        <f>'T1 2024'!E156</f>
        <v>0</v>
      </c>
      <c r="F156" s="54">
        <f>'T1 2024'!F156</f>
        <v>0</v>
      </c>
      <c r="G156" s="54">
        <f>'T1 2024'!G156</f>
        <v>0</v>
      </c>
      <c r="H156" s="328"/>
      <c r="I156" s="329"/>
      <c r="J156" s="329"/>
      <c r="K156" s="300">
        <f t="shared" si="40"/>
        <v>0</v>
      </c>
      <c r="L156" s="203">
        <f t="shared" si="52"/>
        <v>0</v>
      </c>
      <c r="M156" s="325"/>
      <c r="N156" s="16"/>
      <c r="O156" s="301">
        <f t="shared" si="51"/>
        <v>0</v>
      </c>
      <c r="P156" s="16"/>
      <c r="Q156" s="305">
        <f t="shared" si="53"/>
        <v>0</v>
      </c>
      <c r="R156" s="332"/>
      <c r="S156" s="246">
        <f t="shared" si="50"/>
        <v>0</v>
      </c>
      <c r="T156" s="93">
        <f t="shared" si="54"/>
        <v>0</v>
      </c>
      <c r="U156" s="326"/>
      <c r="V156" s="245">
        <f t="shared" si="41"/>
        <v>0</v>
      </c>
      <c r="W156" s="203">
        <f t="shared" si="42"/>
        <v>1</v>
      </c>
      <c r="X156" s="3"/>
      <c r="Z156" s="382">
        <f t="shared" si="43"/>
        <v>0</v>
      </c>
      <c r="AA156" s="382">
        <f t="shared" si="44"/>
        <v>0</v>
      </c>
      <c r="AB156" s="382">
        <f t="shared" si="45"/>
        <v>0</v>
      </c>
      <c r="AC156" s="382">
        <f t="shared" si="46"/>
        <v>0</v>
      </c>
      <c r="AD156" s="382">
        <f t="shared" si="47"/>
        <v>0</v>
      </c>
      <c r="AE156" s="382">
        <f t="shared" si="48"/>
        <v>0</v>
      </c>
      <c r="AF156" s="382">
        <f t="shared" si="49"/>
        <v>0</v>
      </c>
    </row>
    <row r="157" spans="2:32" ht="13.2" x14ac:dyDescent="0.25">
      <c r="B157" s="1"/>
      <c r="C157" s="29">
        <f>'T1 2024'!C157</f>
        <v>146</v>
      </c>
      <c r="D157" s="30">
        <f>'T1 2024'!D157</f>
        <v>0</v>
      </c>
      <c r="E157" s="54">
        <f>'T1 2024'!E157</f>
        <v>0</v>
      </c>
      <c r="F157" s="54">
        <f>'T1 2024'!F157</f>
        <v>0</v>
      </c>
      <c r="G157" s="54">
        <f>'T1 2024'!G157</f>
        <v>0</v>
      </c>
      <c r="H157" s="328"/>
      <c r="I157" s="329"/>
      <c r="J157" s="329"/>
      <c r="K157" s="300">
        <f t="shared" si="40"/>
        <v>0</v>
      </c>
      <c r="L157" s="203">
        <f t="shared" si="52"/>
        <v>0</v>
      </c>
      <c r="M157" s="325"/>
      <c r="N157" s="16"/>
      <c r="O157" s="301">
        <f t="shared" si="51"/>
        <v>0</v>
      </c>
      <c r="P157" s="16"/>
      <c r="Q157" s="305">
        <f t="shared" si="53"/>
        <v>0</v>
      </c>
      <c r="R157" s="332"/>
      <c r="S157" s="246">
        <f t="shared" si="50"/>
        <v>0</v>
      </c>
      <c r="T157" s="93">
        <f t="shared" si="54"/>
        <v>0</v>
      </c>
      <c r="U157" s="326"/>
      <c r="V157" s="245">
        <f t="shared" si="41"/>
        <v>0</v>
      </c>
      <c r="W157" s="203">
        <f t="shared" si="42"/>
        <v>1</v>
      </c>
      <c r="X157" s="3"/>
      <c r="Z157" s="382">
        <f t="shared" si="43"/>
        <v>0</v>
      </c>
      <c r="AA157" s="382">
        <f t="shared" si="44"/>
        <v>0</v>
      </c>
      <c r="AB157" s="382">
        <f t="shared" si="45"/>
        <v>0</v>
      </c>
      <c r="AC157" s="382">
        <f t="shared" si="46"/>
        <v>0</v>
      </c>
      <c r="AD157" s="382">
        <f t="shared" si="47"/>
        <v>0</v>
      </c>
      <c r="AE157" s="382">
        <f t="shared" si="48"/>
        <v>0</v>
      </c>
      <c r="AF157" s="382">
        <f t="shared" si="49"/>
        <v>0</v>
      </c>
    </row>
    <row r="158" spans="2:32" ht="13.2" x14ac:dyDescent="0.25">
      <c r="B158" s="1"/>
      <c r="C158" s="29">
        <f>'T1 2024'!C158</f>
        <v>147</v>
      </c>
      <c r="D158" s="30">
        <f>'T1 2024'!D158</f>
        <v>0</v>
      </c>
      <c r="E158" s="54">
        <f>'T1 2024'!E158</f>
        <v>0</v>
      </c>
      <c r="F158" s="54">
        <f>'T1 2024'!F158</f>
        <v>0</v>
      </c>
      <c r="G158" s="54">
        <f>'T1 2024'!G158</f>
        <v>0</v>
      </c>
      <c r="H158" s="328"/>
      <c r="I158" s="329"/>
      <c r="J158" s="329"/>
      <c r="K158" s="300">
        <f t="shared" si="40"/>
        <v>0</v>
      </c>
      <c r="L158" s="203">
        <f t="shared" si="52"/>
        <v>0</v>
      </c>
      <c r="M158" s="325"/>
      <c r="N158" s="16"/>
      <c r="O158" s="301">
        <f t="shared" si="51"/>
        <v>0</v>
      </c>
      <c r="P158" s="16"/>
      <c r="Q158" s="305">
        <f t="shared" si="53"/>
        <v>0</v>
      </c>
      <c r="R158" s="332"/>
      <c r="S158" s="246">
        <f t="shared" si="50"/>
        <v>0</v>
      </c>
      <c r="T158" s="93">
        <f t="shared" si="54"/>
        <v>0</v>
      </c>
      <c r="U158" s="326"/>
      <c r="V158" s="245">
        <f t="shared" si="41"/>
        <v>0</v>
      </c>
      <c r="W158" s="203">
        <f t="shared" si="42"/>
        <v>1</v>
      </c>
      <c r="X158" s="3"/>
      <c r="Z158" s="382">
        <f t="shared" si="43"/>
        <v>0</v>
      </c>
      <c r="AA158" s="382">
        <f t="shared" si="44"/>
        <v>0</v>
      </c>
      <c r="AB158" s="382">
        <f t="shared" si="45"/>
        <v>0</v>
      </c>
      <c r="AC158" s="382">
        <f t="shared" si="46"/>
        <v>0</v>
      </c>
      <c r="AD158" s="382">
        <f t="shared" si="47"/>
        <v>0</v>
      </c>
      <c r="AE158" s="382">
        <f t="shared" si="48"/>
        <v>0</v>
      </c>
      <c r="AF158" s="382">
        <f t="shared" si="49"/>
        <v>0</v>
      </c>
    </row>
    <row r="159" spans="2:32" ht="13.2" x14ac:dyDescent="0.25">
      <c r="B159" s="1"/>
      <c r="C159" s="29">
        <f>'T1 2024'!C159</f>
        <v>148</v>
      </c>
      <c r="D159" s="30">
        <f>'T1 2024'!D159</f>
        <v>0</v>
      </c>
      <c r="E159" s="54">
        <f>'T1 2024'!E159</f>
        <v>0</v>
      </c>
      <c r="F159" s="54">
        <f>'T1 2024'!F159</f>
        <v>0</v>
      </c>
      <c r="G159" s="54">
        <f>'T1 2024'!G159</f>
        <v>0</v>
      </c>
      <c r="H159" s="328"/>
      <c r="I159" s="329"/>
      <c r="J159" s="329"/>
      <c r="K159" s="300">
        <f t="shared" si="40"/>
        <v>0</v>
      </c>
      <c r="L159" s="203">
        <f t="shared" si="52"/>
        <v>0</v>
      </c>
      <c r="M159" s="325"/>
      <c r="N159" s="16"/>
      <c r="O159" s="301">
        <f t="shared" si="51"/>
        <v>0</v>
      </c>
      <c r="P159" s="16"/>
      <c r="Q159" s="305">
        <f t="shared" si="53"/>
        <v>0</v>
      </c>
      <c r="R159" s="332"/>
      <c r="S159" s="246">
        <f t="shared" si="50"/>
        <v>0</v>
      </c>
      <c r="T159" s="93">
        <f t="shared" si="54"/>
        <v>0</v>
      </c>
      <c r="U159" s="326"/>
      <c r="V159" s="245">
        <f t="shared" si="41"/>
        <v>0</v>
      </c>
      <c r="W159" s="203">
        <f t="shared" si="42"/>
        <v>1</v>
      </c>
      <c r="X159" s="3"/>
      <c r="Z159" s="382">
        <f t="shared" si="43"/>
        <v>0</v>
      </c>
      <c r="AA159" s="382">
        <f t="shared" si="44"/>
        <v>0</v>
      </c>
      <c r="AB159" s="382">
        <f t="shared" si="45"/>
        <v>0</v>
      </c>
      <c r="AC159" s="382">
        <f t="shared" si="46"/>
        <v>0</v>
      </c>
      <c r="AD159" s="382">
        <f t="shared" si="47"/>
        <v>0</v>
      </c>
      <c r="AE159" s="382">
        <f t="shared" si="48"/>
        <v>0</v>
      </c>
      <c r="AF159" s="382">
        <f t="shared" si="49"/>
        <v>0</v>
      </c>
    </row>
    <row r="160" spans="2:32" ht="13.2" x14ac:dyDescent="0.25">
      <c r="B160" s="1"/>
      <c r="C160" s="29">
        <f>'T1 2024'!C160</f>
        <v>149</v>
      </c>
      <c r="D160" s="30">
        <f>'T1 2024'!D160</f>
        <v>0</v>
      </c>
      <c r="E160" s="54">
        <f>'T1 2024'!E160</f>
        <v>0</v>
      </c>
      <c r="F160" s="54">
        <f>'T1 2024'!F160</f>
        <v>0</v>
      </c>
      <c r="G160" s="54">
        <f>'T1 2024'!G160</f>
        <v>0</v>
      </c>
      <c r="H160" s="328"/>
      <c r="I160" s="329"/>
      <c r="J160" s="329"/>
      <c r="K160" s="300">
        <f t="shared" si="40"/>
        <v>0</v>
      </c>
      <c r="L160" s="203">
        <f t="shared" si="52"/>
        <v>0</v>
      </c>
      <c r="M160" s="325"/>
      <c r="N160" s="16"/>
      <c r="O160" s="301">
        <f t="shared" si="51"/>
        <v>0</v>
      </c>
      <c r="P160" s="16"/>
      <c r="Q160" s="305">
        <f t="shared" si="53"/>
        <v>0</v>
      </c>
      <c r="R160" s="332"/>
      <c r="S160" s="246">
        <f t="shared" si="50"/>
        <v>0</v>
      </c>
      <c r="T160" s="93">
        <f t="shared" si="54"/>
        <v>0</v>
      </c>
      <c r="U160" s="326"/>
      <c r="V160" s="245">
        <f t="shared" si="41"/>
        <v>0</v>
      </c>
      <c r="W160" s="203">
        <f t="shared" si="42"/>
        <v>1</v>
      </c>
      <c r="X160" s="3"/>
      <c r="Z160" s="382">
        <f t="shared" si="43"/>
        <v>0</v>
      </c>
      <c r="AA160" s="382">
        <f t="shared" si="44"/>
        <v>0</v>
      </c>
      <c r="AB160" s="382">
        <f t="shared" si="45"/>
        <v>0</v>
      </c>
      <c r="AC160" s="382">
        <f t="shared" si="46"/>
        <v>0</v>
      </c>
      <c r="AD160" s="382">
        <f t="shared" si="47"/>
        <v>0</v>
      </c>
      <c r="AE160" s="382">
        <f t="shared" si="48"/>
        <v>0</v>
      </c>
      <c r="AF160" s="382">
        <f t="shared" si="49"/>
        <v>0</v>
      </c>
    </row>
    <row r="161" spans="2:32" ht="13.2" x14ac:dyDescent="0.25">
      <c r="B161" s="1"/>
      <c r="C161" s="29">
        <f>'T1 2024'!C161</f>
        <v>150</v>
      </c>
      <c r="D161" s="30">
        <f>'T1 2024'!D161</f>
        <v>0</v>
      </c>
      <c r="E161" s="54">
        <f>'T1 2024'!E161</f>
        <v>0</v>
      </c>
      <c r="F161" s="54">
        <f>'T1 2024'!F161</f>
        <v>0</v>
      </c>
      <c r="G161" s="54">
        <f>'T1 2024'!G161</f>
        <v>0</v>
      </c>
      <c r="H161" s="328"/>
      <c r="I161" s="329"/>
      <c r="J161" s="329"/>
      <c r="K161" s="300">
        <f t="shared" si="40"/>
        <v>0</v>
      </c>
      <c r="L161" s="203">
        <f t="shared" si="52"/>
        <v>0</v>
      </c>
      <c r="M161" s="325"/>
      <c r="N161" s="16"/>
      <c r="O161" s="301">
        <f t="shared" si="51"/>
        <v>0</v>
      </c>
      <c r="P161" s="16"/>
      <c r="Q161" s="305">
        <f t="shared" si="53"/>
        <v>0</v>
      </c>
      <c r="R161" s="332"/>
      <c r="S161" s="246">
        <f t="shared" si="50"/>
        <v>0</v>
      </c>
      <c r="T161" s="93">
        <f t="shared" si="54"/>
        <v>0</v>
      </c>
      <c r="U161" s="326"/>
      <c r="V161" s="245">
        <f t="shared" si="41"/>
        <v>0</v>
      </c>
      <c r="W161" s="203">
        <f t="shared" si="42"/>
        <v>1</v>
      </c>
      <c r="X161" s="3"/>
      <c r="Z161" s="382">
        <f t="shared" si="43"/>
        <v>0</v>
      </c>
      <c r="AA161" s="382">
        <f t="shared" si="44"/>
        <v>0</v>
      </c>
      <c r="AB161" s="382">
        <f t="shared" si="45"/>
        <v>0</v>
      </c>
      <c r="AC161" s="382">
        <f t="shared" si="46"/>
        <v>0</v>
      </c>
      <c r="AD161" s="382">
        <f t="shared" si="47"/>
        <v>0</v>
      </c>
      <c r="AE161" s="382">
        <f t="shared" si="48"/>
        <v>0</v>
      </c>
      <c r="AF161" s="382">
        <f t="shared" si="49"/>
        <v>0</v>
      </c>
    </row>
    <row r="162" spans="2:32" ht="13.2" x14ac:dyDescent="0.25">
      <c r="B162" s="1"/>
      <c r="C162" s="29">
        <f>'T1 2024'!C162</f>
        <v>151</v>
      </c>
      <c r="D162" s="30">
        <f>'T1 2024'!D162</f>
        <v>0</v>
      </c>
      <c r="E162" s="54">
        <f>'T1 2024'!E162</f>
        <v>0</v>
      </c>
      <c r="F162" s="54">
        <f>'T1 2024'!F162</f>
        <v>0</v>
      </c>
      <c r="G162" s="54">
        <f>'T1 2024'!G162</f>
        <v>0</v>
      </c>
      <c r="H162" s="328"/>
      <c r="I162" s="329"/>
      <c r="J162" s="329"/>
      <c r="K162" s="300">
        <f t="shared" si="40"/>
        <v>0</v>
      </c>
      <c r="L162" s="203">
        <f t="shared" si="52"/>
        <v>0</v>
      </c>
      <c r="M162" s="325"/>
      <c r="N162" s="16"/>
      <c r="O162" s="301">
        <f t="shared" si="51"/>
        <v>0</v>
      </c>
      <c r="P162" s="16"/>
      <c r="Q162" s="305">
        <f t="shared" si="53"/>
        <v>0</v>
      </c>
      <c r="R162" s="332"/>
      <c r="S162" s="246">
        <f t="shared" si="50"/>
        <v>0</v>
      </c>
      <c r="T162" s="93">
        <f t="shared" si="54"/>
        <v>0</v>
      </c>
      <c r="U162" s="326"/>
      <c r="V162" s="245">
        <f t="shared" si="41"/>
        <v>0</v>
      </c>
      <c r="W162" s="203">
        <f t="shared" si="42"/>
        <v>1</v>
      </c>
      <c r="X162" s="3"/>
      <c r="Z162" s="382">
        <f t="shared" si="43"/>
        <v>0</v>
      </c>
      <c r="AA162" s="382">
        <f t="shared" si="44"/>
        <v>0</v>
      </c>
      <c r="AB162" s="382">
        <f t="shared" si="45"/>
        <v>0</v>
      </c>
      <c r="AC162" s="382">
        <f t="shared" si="46"/>
        <v>0</v>
      </c>
      <c r="AD162" s="382">
        <f t="shared" si="47"/>
        <v>0</v>
      </c>
      <c r="AE162" s="382">
        <f t="shared" si="48"/>
        <v>0</v>
      </c>
      <c r="AF162" s="382">
        <f t="shared" si="49"/>
        <v>0</v>
      </c>
    </row>
    <row r="163" spans="2:32" ht="13.2" x14ac:dyDescent="0.25">
      <c r="B163" s="1"/>
      <c r="C163" s="29">
        <f>'T1 2024'!C163</f>
        <v>152</v>
      </c>
      <c r="D163" s="30">
        <f>'T1 2024'!D163</f>
        <v>0</v>
      </c>
      <c r="E163" s="54">
        <f>'T1 2024'!E163</f>
        <v>0</v>
      </c>
      <c r="F163" s="54">
        <f>'T1 2024'!F163</f>
        <v>0</v>
      </c>
      <c r="G163" s="54">
        <f>'T1 2024'!G163</f>
        <v>0</v>
      </c>
      <c r="H163" s="328"/>
      <c r="I163" s="329"/>
      <c r="J163" s="329"/>
      <c r="K163" s="300">
        <f t="shared" si="40"/>
        <v>0</v>
      </c>
      <c r="L163" s="203">
        <f t="shared" si="52"/>
        <v>0</v>
      </c>
      <c r="M163" s="325"/>
      <c r="N163" s="16"/>
      <c r="O163" s="301">
        <f t="shared" si="51"/>
        <v>0</v>
      </c>
      <c r="P163" s="16"/>
      <c r="Q163" s="305">
        <f t="shared" si="53"/>
        <v>0</v>
      </c>
      <c r="R163" s="332"/>
      <c r="S163" s="246">
        <f t="shared" si="50"/>
        <v>0</v>
      </c>
      <c r="T163" s="93">
        <f t="shared" si="54"/>
        <v>0</v>
      </c>
      <c r="U163" s="326"/>
      <c r="V163" s="245">
        <f t="shared" si="41"/>
        <v>0</v>
      </c>
      <c r="W163" s="203">
        <f t="shared" si="42"/>
        <v>1</v>
      </c>
      <c r="X163" s="3"/>
      <c r="Z163" s="382">
        <f t="shared" si="43"/>
        <v>0</v>
      </c>
      <c r="AA163" s="382">
        <f t="shared" si="44"/>
        <v>0</v>
      </c>
      <c r="AB163" s="382">
        <f t="shared" si="45"/>
        <v>0</v>
      </c>
      <c r="AC163" s="382">
        <f t="shared" si="46"/>
        <v>0</v>
      </c>
      <c r="AD163" s="382">
        <f t="shared" si="47"/>
        <v>0</v>
      </c>
      <c r="AE163" s="382">
        <f t="shared" si="48"/>
        <v>0</v>
      </c>
      <c r="AF163" s="382">
        <f t="shared" si="49"/>
        <v>0</v>
      </c>
    </row>
    <row r="164" spans="2:32" ht="13.2" x14ac:dyDescent="0.25">
      <c r="B164" s="1"/>
      <c r="C164" s="29">
        <f>'T1 2024'!C164</f>
        <v>153</v>
      </c>
      <c r="D164" s="30">
        <f>'T1 2024'!D164</f>
        <v>0</v>
      </c>
      <c r="E164" s="54">
        <f>'T1 2024'!E164</f>
        <v>0</v>
      </c>
      <c r="F164" s="54">
        <f>'T1 2024'!F164</f>
        <v>0</v>
      </c>
      <c r="G164" s="54">
        <f>'T1 2024'!G164</f>
        <v>0</v>
      </c>
      <c r="H164" s="328"/>
      <c r="I164" s="329"/>
      <c r="J164" s="329"/>
      <c r="K164" s="300">
        <f t="shared" si="40"/>
        <v>0</v>
      </c>
      <c r="L164" s="203">
        <f t="shared" si="52"/>
        <v>0</v>
      </c>
      <c r="M164" s="325"/>
      <c r="N164" s="16"/>
      <c r="O164" s="301">
        <f t="shared" si="51"/>
        <v>0</v>
      </c>
      <c r="P164" s="16"/>
      <c r="Q164" s="305">
        <f t="shared" si="53"/>
        <v>0</v>
      </c>
      <c r="R164" s="332"/>
      <c r="S164" s="246">
        <f t="shared" si="50"/>
        <v>0</v>
      </c>
      <c r="T164" s="93">
        <f t="shared" si="54"/>
        <v>0</v>
      </c>
      <c r="U164" s="326"/>
      <c r="V164" s="245">
        <f t="shared" si="41"/>
        <v>0</v>
      </c>
      <c r="W164" s="203">
        <f t="shared" si="42"/>
        <v>1</v>
      </c>
      <c r="X164" s="3"/>
      <c r="Z164" s="382">
        <f t="shared" si="43"/>
        <v>0</v>
      </c>
      <c r="AA164" s="382">
        <f t="shared" si="44"/>
        <v>0</v>
      </c>
      <c r="AB164" s="382">
        <f t="shared" si="45"/>
        <v>0</v>
      </c>
      <c r="AC164" s="382">
        <f t="shared" si="46"/>
        <v>0</v>
      </c>
      <c r="AD164" s="382">
        <f t="shared" si="47"/>
        <v>0</v>
      </c>
      <c r="AE164" s="382">
        <f t="shared" si="48"/>
        <v>0</v>
      </c>
      <c r="AF164" s="382">
        <f t="shared" si="49"/>
        <v>0</v>
      </c>
    </row>
    <row r="165" spans="2:32" ht="13.2" x14ac:dyDescent="0.25">
      <c r="B165" s="1"/>
      <c r="C165" s="29">
        <f>'T1 2024'!C165</f>
        <v>154</v>
      </c>
      <c r="D165" s="30">
        <f>'T1 2024'!D165</f>
        <v>0</v>
      </c>
      <c r="E165" s="54">
        <f>'T1 2024'!E165</f>
        <v>0</v>
      </c>
      <c r="F165" s="54">
        <f>'T1 2024'!F165</f>
        <v>0</v>
      </c>
      <c r="G165" s="54">
        <f>'T1 2024'!G165</f>
        <v>0</v>
      </c>
      <c r="H165" s="328"/>
      <c r="I165" s="329"/>
      <c r="J165" s="329"/>
      <c r="K165" s="300">
        <f t="shared" si="40"/>
        <v>0</v>
      </c>
      <c r="L165" s="203">
        <f t="shared" si="52"/>
        <v>0</v>
      </c>
      <c r="M165" s="325"/>
      <c r="N165" s="16"/>
      <c r="O165" s="301">
        <f t="shared" si="51"/>
        <v>0</v>
      </c>
      <c r="P165" s="16"/>
      <c r="Q165" s="305">
        <f t="shared" si="53"/>
        <v>0</v>
      </c>
      <c r="R165" s="332"/>
      <c r="S165" s="246">
        <f t="shared" si="50"/>
        <v>0</v>
      </c>
      <c r="T165" s="93">
        <f t="shared" si="54"/>
        <v>0</v>
      </c>
      <c r="U165" s="326"/>
      <c r="V165" s="245">
        <f t="shared" si="41"/>
        <v>0</v>
      </c>
      <c r="W165" s="203">
        <f t="shared" si="42"/>
        <v>1</v>
      </c>
      <c r="X165" s="3"/>
      <c r="Z165" s="382">
        <f t="shared" si="43"/>
        <v>0</v>
      </c>
      <c r="AA165" s="382">
        <f t="shared" si="44"/>
        <v>0</v>
      </c>
      <c r="AB165" s="382">
        <f t="shared" si="45"/>
        <v>0</v>
      </c>
      <c r="AC165" s="382">
        <f t="shared" si="46"/>
        <v>0</v>
      </c>
      <c r="AD165" s="382">
        <f t="shared" si="47"/>
        <v>0</v>
      </c>
      <c r="AE165" s="382">
        <f t="shared" si="48"/>
        <v>0</v>
      </c>
      <c r="AF165" s="382">
        <f t="shared" si="49"/>
        <v>0</v>
      </c>
    </row>
    <row r="166" spans="2:32" ht="13.2" x14ac:dyDescent="0.25">
      <c r="B166" s="1"/>
      <c r="C166" s="29">
        <f>'T1 2024'!C166</f>
        <v>155</v>
      </c>
      <c r="D166" s="30">
        <f>'T1 2024'!D166</f>
        <v>0</v>
      </c>
      <c r="E166" s="54">
        <f>'T1 2024'!E166</f>
        <v>0</v>
      </c>
      <c r="F166" s="54">
        <f>'T1 2024'!F166</f>
        <v>0</v>
      </c>
      <c r="G166" s="54">
        <f>'T1 2024'!G166</f>
        <v>0</v>
      </c>
      <c r="H166" s="328"/>
      <c r="I166" s="329"/>
      <c r="J166" s="329"/>
      <c r="K166" s="300">
        <f t="shared" si="40"/>
        <v>0</v>
      </c>
      <c r="L166" s="203">
        <f t="shared" si="52"/>
        <v>0</v>
      </c>
      <c r="M166" s="325"/>
      <c r="N166" s="16"/>
      <c r="O166" s="301">
        <f t="shared" si="51"/>
        <v>0</v>
      </c>
      <c r="P166" s="16"/>
      <c r="Q166" s="305">
        <f t="shared" si="53"/>
        <v>0</v>
      </c>
      <c r="R166" s="332"/>
      <c r="S166" s="246">
        <f t="shared" si="50"/>
        <v>0</v>
      </c>
      <c r="T166" s="93">
        <f t="shared" si="54"/>
        <v>0</v>
      </c>
      <c r="U166" s="326"/>
      <c r="V166" s="245">
        <f t="shared" si="41"/>
        <v>0</v>
      </c>
      <c r="W166" s="203">
        <f t="shared" si="42"/>
        <v>1</v>
      </c>
      <c r="X166" s="3"/>
      <c r="Z166" s="382">
        <f t="shared" si="43"/>
        <v>0</v>
      </c>
      <c r="AA166" s="382">
        <f t="shared" si="44"/>
        <v>0</v>
      </c>
      <c r="AB166" s="382">
        <f t="shared" si="45"/>
        <v>0</v>
      </c>
      <c r="AC166" s="382">
        <f t="shared" si="46"/>
        <v>0</v>
      </c>
      <c r="AD166" s="382">
        <f t="shared" si="47"/>
        <v>0</v>
      </c>
      <c r="AE166" s="382">
        <f t="shared" si="48"/>
        <v>0</v>
      </c>
      <c r="AF166" s="382">
        <f t="shared" si="49"/>
        <v>0</v>
      </c>
    </row>
    <row r="167" spans="2:32" ht="13.2" x14ac:dyDescent="0.25">
      <c r="B167" s="1"/>
      <c r="C167" s="29">
        <f>'T1 2024'!C167</f>
        <v>156</v>
      </c>
      <c r="D167" s="30">
        <f>'T1 2024'!D167</f>
        <v>0</v>
      </c>
      <c r="E167" s="54">
        <f>'T1 2024'!E167</f>
        <v>0</v>
      </c>
      <c r="F167" s="54">
        <f>'T1 2024'!F167</f>
        <v>0</v>
      </c>
      <c r="G167" s="54">
        <f>'T1 2024'!G167</f>
        <v>0</v>
      </c>
      <c r="H167" s="328"/>
      <c r="I167" s="329"/>
      <c r="J167" s="329"/>
      <c r="K167" s="300">
        <f t="shared" si="40"/>
        <v>0</v>
      </c>
      <c r="L167" s="203">
        <f t="shared" si="52"/>
        <v>0</v>
      </c>
      <c r="M167" s="325"/>
      <c r="N167" s="16"/>
      <c r="O167" s="301">
        <f t="shared" si="51"/>
        <v>0</v>
      </c>
      <c r="P167" s="16"/>
      <c r="Q167" s="305">
        <f t="shared" si="53"/>
        <v>0</v>
      </c>
      <c r="R167" s="332"/>
      <c r="S167" s="246">
        <f t="shared" si="50"/>
        <v>0</v>
      </c>
      <c r="T167" s="93">
        <f t="shared" si="54"/>
        <v>0</v>
      </c>
      <c r="U167" s="326"/>
      <c r="V167" s="245">
        <f t="shared" si="41"/>
        <v>0</v>
      </c>
      <c r="W167" s="203">
        <f t="shared" si="42"/>
        <v>1</v>
      </c>
      <c r="X167" s="3"/>
      <c r="Z167" s="382">
        <f t="shared" si="43"/>
        <v>0</v>
      </c>
      <c r="AA167" s="382">
        <f t="shared" si="44"/>
        <v>0</v>
      </c>
      <c r="AB167" s="382">
        <f t="shared" si="45"/>
        <v>0</v>
      </c>
      <c r="AC167" s="382">
        <f t="shared" si="46"/>
        <v>0</v>
      </c>
      <c r="AD167" s="382">
        <f t="shared" si="47"/>
        <v>0</v>
      </c>
      <c r="AE167" s="382">
        <f t="shared" si="48"/>
        <v>0</v>
      </c>
      <c r="AF167" s="382">
        <f t="shared" si="49"/>
        <v>0</v>
      </c>
    </row>
    <row r="168" spans="2:32" ht="13.2" x14ac:dyDescent="0.25">
      <c r="B168" s="1"/>
      <c r="C168" s="29">
        <f>'T1 2024'!C168</f>
        <v>157</v>
      </c>
      <c r="D168" s="30">
        <f>'T1 2024'!D168</f>
        <v>0</v>
      </c>
      <c r="E168" s="54">
        <f>'T1 2024'!E168</f>
        <v>0</v>
      </c>
      <c r="F168" s="54">
        <f>'T1 2024'!F168</f>
        <v>0</v>
      </c>
      <c r="G168" s="54">
        <f>'T1 2024'!G168</f>
        <v>0</v>
      </c>
      <c r="H168" s="328"/>
      <c r="I168" s="329"/>
      <c r="J168" s="329"/>
      <c r="K168" s="300">
        <f t="shared" si="40"/>
        <v>0</v>
      </c>
      <c r="L168" s="203">
        <f t="shared" si="52"/>
        <v>0</v>
      </c>
      <c r="M168" s="325"/>
      <c r="N168" s="16"/>
      <c r="O168" s="301">
        <f t="shared" si="51"/>
        <v>0</v>
      </c>
      <c r="P168" s="16"/>
      <c r="Q168" s="305">
        <f t="shared" si="53"/>
        <v>0</v>
      </c>
      <c r="R168" s="332"/>
      <c r="S168" s="246">
        <f t="shared" si="50"/>
        <v>0</v>
      </c>
      <c r="T168" s="93">
        <f t="shared" si="54"/>
        <v>0</v>
      </c>
      <c r="U168" s="326"/>
      <c r="V168" s="245">
        <f t="shared" si="41"/>
        <v>0</v>
      </c>
      <c r="W168" s="203">
        <f t="shared" si="42"/>
        <v>1</v>
      </c>
      <c r="X168" s="3"/>
      <c r="Z168" s="382">
        <f t="shared" si="43"/>
        <v>0</v>
      </c>
      <c r="AA168" s="382">
        <f t="shared" si="44"/>
        <v>0</v>
      </c>
      <c r="AB168" s="382">
        <f t="shared" si="45"/>
        <v>0</v>
      </c>
      <c r="AC168" s="382">
        <f t="shared" si="46"/>
        <v>0</v>
      </c>
      <c r="AD168" s="382">
        <f t="shared" si="47"/>
        <v>0</v>
      </c>
      <c r="AE168" s="382">
        <f t="shared" si="48"/>
        <v>0</v>
      </c>
      <c r="AF168" s="382">
        <f t="shared" si="49"/>
        <v>0</v>
      </c>
    </row>
    <row r="169" spans="2:32" ht="13.2" x14ac:dyDescent="0.25">
      <c r="B169" s="1"/>
      <c r="C169" s="29">
        <f>'T1 2024'!C169</f>
        <v>158</v>
      </c>
      <c r="D169" s="30">
        <f>'T1 2024'!D169</f>
        <v>0</v>
      </c>
      <c r="E169" s="54">
        <f>'T1 2024'!E169</f>
        <v>0</v>
      </c>
      <c r="F169" s="54">
        <f>'T1 2024'!F169</f>
        <v>0</v>
      </c>
      <c r="G169" s="54">
        <f>'T1 2024'!G169</f>
        <v>0</v>
      </c>
      <c r="H169" s="328"/>
      <c r="I169" s="329"/>
      <c r="J169" s="329"/>
      <c r="K169" s="300">
        <f t="shared" si="40"/>
        <v>0</v>
      </c>
      <c r="L169" s="203">
        <f t="shared" si="52"/>
        <v>0</v>
      </c>
      <c r="M169" s="325"/>
      <c r="N169" s="16"/>
      <c r="O169" s="301">
        <f t="shared" si="51"/>
        <v>0</v>
      </c>
      <c r="P169" s="16"/>
      <c r="Q169" s="305">
        <f t="shared" si="53"/>
        <v>0</v>
      </c>
      <c r="R169" s="332"/>
      <c r="S169" s="246">
        <f t="shared" si="50"/>
        <v>0</v>
      </c>
      <c r="T169" s="93">
        <f t="shared" si="54"/>
        <v>0</v>
      </c>
      <c r="U169" s="326"/>
      <c r="V169" s="245">
        <f t="shared" si="41"/>
        <v>0</v>
      </c>
      <c r="W169" s="203">
        <f t="shared" si="42"/>
        <v>1</v>
      </c>
      <c r="X169" s="3"/>
      <c r="Z169" s="382">
        <f t="shared" si="43"/>
        <v>0</v>
      </c>
      <c r="AA169" s="382">
        <f t="shared" si="44"/>
        <v>0</v>
      </c>
      <c r="AB169" s="382">
        <f t="shared" si="45"/>
        <v>0</v>
      </c>
      <c r="AC169" s="382">
        <f t="shared" si="46"/>
        <v>0</v>
      </c>
      <c r="AD169" s="382">
        <f t="shared" si="47"/>
        <v>0</v>
      </c>
      <c r="AE169" s="382">
        <f t="shared" si="48"/>
        <v>0</v>
      </c>
      <c r="AF169" s="382">
        <f t="shared" si="49"/>
        <v>0</v>
      </c>
    </row>
    <row r="170" spans="2:32" ht="13.2" x14ac:dyDescent="0.25">
      <c r="B170" s="1"/>
      <c r="C170" s="29">
        <f>'T1 2024'!C170</f>
        <v>159</v>
      </c>
      <c r="D170" s="30">
        <f>'T1 2024'!D170</f>
        <v>0</v>
      </c>
      <c r="E170" s="54">
        <f>'T1 2024'!E170</f>
        <v>0</v>
      </c>
      <c r="F170" s="54">
        <f>'T1 2024'!F170</f>
        <v>0</v>
      </c>
      <c r="G170" s="54">
        <f>'T1 2024'!G170</f>
        <v>0</v>
      </c>
      <c r="H170" s="328"/>
      <c r="I170" s="329"/>
      <c r="J170" s="329"/>
      <c r="K170" s="300">
        <f t="shared" si="40"/>
        <v>0</v>
      </c>
      <c r="L170" s="203">
        <f t="shared" si="52"/>
        <v>0</v>
      </c>
      <c r="M170" s="325"/>
      <c r="N170" s="16"/>
      <c r="O170" s="301">
        <f t="shared" si="51"/>
        <v>0</v>
      </c>
      <c r="P170" s="16"/>
      <c r="Q170" s="305">
        <f t="shared" si="53"/>
        <v>0</v>
      </c>
      <c r="R170" s="332"/>
      <c r="S170" s="246">
        <f t="shared" si="50"/>
        <v>0</v>
      </c>
      <c r="T170" s="93">
        <f t="shared" si="54"/>
        <v>0</v>
      </c>
      <c r="U170" s="326"/>
      <c r="V170" s="245">
        <f t="shared" si="41"/>
        <v>0</v>
      </c>
      <c r="W170" s="203">
        <f t="shared" si="42"/>
        <v>1</v>
      </c>
      <c r="X170" s="3"/>
      <c r="Z170" s="382">
        <f t="shared" si="43"/>
        <v>0</v>
      </c>
      <c r="AA170" s="382">
        <f t="shared" si="44"/>
        <v>0</v>
      </c>
      <c r="AB170" s="382">
        <f t="shared" si="45"/>
        <v>0</v>
      </c>
      <c r="AC170" s="382">
        <f t="shared" si="46"/>
        <v>0</v>
      </c>
      <c r="AD170" s="382">
        <f t="shared" si="47"/>
        <v>0</v>
      </c>
      <c r="AE170" s="382">
        <f t="shared" si="48"/>
        <v>0</v>
      </c>
      <c r="AF170" s="382">
        <f t="shared" si="49"/>
        <v>0</v>
      </c>
    </row>
    <row r="171" spans="2:32" ht="13.2" x14ac:dyDescent="0.25">
      <c r="B171" s="1"/>
      <c r="C171" s="29">
        <f>'T1 2024'!C171</f>
        <v>160</v>
      </c>
      <c r="D171" s="30">
        <f>'T1 2024'!D171</f>
        <v>0</v>
      </c>
      <c r="E171" s="54">
        <f>'T1 2024'!E171</f>
        <v>0</v>
      </c>
      <c r="F171" s="54">
        <f>'T1 2024'!F171</f>
        <v>0</v>
      </c>
      <c r="G171" s="54">
        <f>'T1 2024'!G171</f>
        <v>0</v>
      </c>
      <c r="H171" s="328"/>
      <c r="I171" s="329"/>
      <c r="J171" s="329"/>
      <c r="K171" s="300">
        <f t="shared" si="40"/>
        <v>0</v>
      </c>
      <c r="L171" s="203">
        <f t="shared" si="52"/>
        <v>0</v>
      </c>
      <c r="M171" s="325"/>
      <c r="N171" s="16"/>
      <c r="O171" s="301">
        <f t="shared" si="51"/>
        <v>0</v>
      </c>
      <c r="P171" s="16"/>
      <c r="Q171" s="305">
        <f t="shared" si="53"/>
        <v>0</v>
      </c>
      <c r="R171" s="332"/>
      <c r="S171" s="246">
        <f t="shared" si="50"/>
        <v>0</v>
      </c>
      <c r="T171" s="93">
        <f t="shared" si="54"/>
        <v>0</v>
      </c>
      <c r="U171" s="326"/>
      <c r="V171" s="245">
        <f t="shared" si="41"/>
        <v>0</v>
      </c>
      <c r="W171" s="203">
        <f t="shared" si="42"/>
        <v>1</v>
      </c>
      <c r="X171" s="3"/>
      <c r="Z171" s="382">
        <f t="shared" si="43"/>
        <v>0</v>
      </c>
      <c r="AA171" s="382">
        <f t="shared" si="44"/>
        <v>0</v>
      </c>
      <c r="AB171" s="382">
        <f t="shared" si="45"/>
        <v>0</v>
      </c>
      <c r="AC171" s="382">
        <f t="shared" si="46"/>
        <v>0</v>
      </c>
      <c r="AD171" s="382">
        <f t="shared" si="47"/>
        <v>0</v>
      </c>
      <c r="AE171" s="382">
        <f t="shared" si="48"/>
        <v>0</v>
      </c>
      <c r="AF171" s="382">
        <f t="shared" si="49"/>
        <v>0</v>
      </c>
    </row>
    <row r="172" spans="2:32" ht="13.2" x14ac:dyDescent="0.25">
      <c r="B172" s="1"/>
      <c r="C172" s="29">
        <f>'T1 2024'!C172</f>
        <v>161</v>
      </c>
      <c r="D172" s="30">
        <f>'T1 2024'!D172</f>
        <v>0</v>
      </c>
      <c r="E172" s="54">
        <f>'T1 2024'!E172</f>
        <v>0</v>
      </c>
      <c r="F172" s="54">
        <f>'T1 2024'!F172</f>
        <v>0</v>
      </c>
      <c r="G172" s="54">
        <f>'T1 2024'!G172</f>
        <v>0</v>
      </c>
      <c r="H172" s="328"/>
      <c r="I172" s="329"/>
      <c r="J172" s="329"/>
      <c r="K172" s="300">
        <f t="shared" si="40"/>
        <v>0</v>
      </c>
      <c r="L172" s="203">
        <f t="shared" si="52"/>
        <v>0</v>
      </c>
      <c r="M172" s="325"/>
      <c r="N172" s="16"/>
      <c r="O172" s="301">
        <f t="shared" si="51"/>
        <v>0</v>
      </c>
      <c r="P172" s="16"/>
      <c r="Q172" s="305">
        <f t="shared" si="53"/>
        <v>0</v>
      </c>
      <c r="R172" s="332"/>
      <c r="S172" s="246">
        <f t="shared" si="50"/>
        <v>0</v>
      </c>
      <c r="T172" s="93">
        <f t="shared" si="54"/>
        <v>0</v>
      </c>
      <c r="U172" s="326"/>
      <c r="V172" s="245">
        <f t="shared" si="41"/>
        <v>0</v>
      </c>
      <c r="W172" s="203">
        <f t="shared" si="42"/>
        <v>1</v>
      </c>
      <c r="X172" s="3"/>
      <c r="Z172" s="382">
        <f t="shared" si="43"/>
        <v>0</v>
      </c>
      <c r="AA172" s="382">
        <f t="shared" si="44"/>
        <v>0</v>
      </c>
      <c r="AB172" s="382">
        <f t="shared" si="45"/>
        <v>0</v>
      </c>
      <c r="AC172" s="382">
        <f t="shared" si="46"/>
        <v>0</v>
      </c>
      <c r="AD172" s="382">
        <f t="shared" si="47"/>
        <v>0</v>
      </c>
      <c r="AE172" s="382">
        <f t="shared" si="48"/>
        <v>0</v>
      </c>
      <c r="AF172" s="382">
        <f t="shared" si="49"/>
        <v>0</v>
      </c>
    </row>
    <row r="173" spans="2:32" ht="13.2" x14ac:dyDescent="0.25">
      <c r="B173" s="1"/>
      <c r="C173" s="29">
        <f>'T1 2024'!C173</f>
        <v>162</v>
      </c>
      <c r="D173" s="30">
        <f>'T1 2024'!D173</f>
        <v>0</v>
      </c>
      <c r="E173" s="54">
        <f>'T1 2024'!E173</f>
        <v>0</v>
      </c>
      <c r="F173" s="54">
        <f>'T1 2024'!F173</f>
        <v>0</v>
      </c>
      <c r="G173" s="54">
        <f>'T1 2024'!G173</f>
        <v>0</v>
      </c>
      <c r="H173" s="328"/>
      <c r="I173" s="329"/>
      <c r="J173" s="329"/>
      <c r="K173" s="300">
        <f t="shared" si="40"/>
        <v>0</v>
      </c>
      <c r="L173" s="203">
        <f t="shared" si="52"/>
        <v>0</v>
      </c>
      <c r="M173" s="325"/>
      <c r="N173" s="16"/>
      <c r="O173" s="301">
        <f t="shared" si="51"/>
        <v>0</v>
      </c>
      <c r="P173" s="16"/>
      <c r="Q173" s="305">
        <f t="shared" si="53"/>
        <v>0</v>
      </c>
      <c r="R173" s="332"/>
      <c r="S173" s="246">
        <f t="shared" si="50"/>
        <v>0</v>
      </c>
      <c r="T173" s="93">
        <f t="shared" si="54"/>
        <v>0</v>
      </c>
      <c r="U173" s="326"/>
      <c r="V173" s="245">
        <f t="shared" si="41"/>
        <v>0</v>
      </c>
      <c r="W173" s="203">
        <f t="shared" si="42"/>
        <v>1</v>
      </c>
      <c r="X173" s="3"/>
      <c r="Z173" s="382">
        <f t="shared" si="43"/>
        <v>0</v>
      </c>
      <c r="AA173" s="382">
        <f t="shared" si="44"/>
        <v>0</v>
      </c>
      <c r="AB173" s="382">
        <f t="shared" si="45"/>
        <v>0</v>
      </c>
      <c r="AC173" s="382">
        <f t="shared" si="46"/>
        <v>0</v>
      </c>
      <c r="AD173" s="382">
        <f t="shared" si="47"/>
        <v>0</v>
      </c>
      <c r="AE173" s="382">
        <f t="shared" si="48"/>
        <v>0</v>
      </c>
      <c r="AF173" s="382">
        <f t="shared" si="49"/>
        <v>0</v>
      </c>
    </row>
    <row r="174" spans="2:32" ht="13.2" x14ac:dyDescent="0.25">
      <c r="B174" s="1"/>
      <c r="C174" s="29">
        <f>'T1 2024'!C174</f>
        <v>163</v>
      </c>
      <c r="D174" s="30">
        <f>'T1 2024'!D174</f>
        <v>0</v>
      </c>
      <c r="E174" s="54">
        <f>'T1 2024'!E174</f>
        <v>0</v>
      </c>
      <c r="F174" s="54">
        <f>'T1 2024'!F174</f>
        <v>0</v>
      </c>
      <c r="G174" s="54">
        <f>'T1 2024'!G174</f>
        <v>0</v>
      </c>
      <c r="H174" s="328"/>
      <c r="I174" s="329"/>
      <c r="J174" s="329"/>
      <c r="K174" s="300">
        <f t="shared" si="40"/>
        <v>0</v>
      </c>
      <c r="L174" s="203">
        <f t="shared" si="52"/>
        <v>0</v>
      </c>
      <c r="M174" s="325"/>
      <c r="N174" s="16"/>
      <c r="O174" s="301">
        <f t="shared" si="51"/>
        <v>0</v>
      </c>
      <c r="P174" s="16"/>
      <c r="Q174" s="305">
        <f t="shared" si="53"/>
        <v>0</v>
      </c>
      <c r="R174" s="332"/>
      <c r="S174" s="246">
        <f t="shared" si="50"/>
        <v>0</v>
      </c>
      <c r="T174" s="93">
        <f t="shared" si="54"/>
        <v>0</v>
      </c>
      <c r="U174" s="326"/>
      <c r="V174" s="245">
        <f t="shared" si="41"/>
        <v>0</v>
      </c>
      <c r="W174" s="203">
        <f t="shared" si="42"/>
        <v>1</v>
      </c>
      <c r="X174" s="3"/>
      <c r="Z174" s="382">
        <f t="shared" si="43"/>
        <v>0</v>
      </c>
      <c r="AA174" s="382">
        <f t="shared" si="44"/>
        <v>0</v>
      </c>
      <c r="AB174" s="382">
        <f t="shared" si="45"/>
        <v>0</v>
      </c>
      <c r="AC174" s="382">
        <f t="shared" si="46"/>
        <v>0</v>
      </c>
      <c r="AD174" s="382">
        <f t="shared" si="47"/>
        <v>0</v>
      </c>
      <c r="AE174" s="382">
        <f t="shared" si="48"/>
        <v>0</v>
      </c>
      <c r="AF174" s="382">
        <f t="shared" si="49"/>
        <v>0</v>
      </c>
    </row>
    <row r="175" spans="2:32" ht="13.2" x14ac:dyDescent="0.25">
      <c r="B175" s="1"/>
      <c r="C175" s="29">
        <f>'T1 2024'!C175</f>
        <v>164</v>
      </c>
      <c r="D175" s="30">
        <f>'T1 2024'!D175</f>
        <v>0</v>
      </c>
      <c r="E175" s="54">
        <f>'T1 2024'!E175</f>
        <v>0</v>
      </c>
      <c r="F175" s="54">
        <f>'T1 2024'!F175</f>
        <v>0</v>
      </c>
      <c r="G175" s="54">
        <f>'T1 2024'!G175</f>
        <v>0</v>
      </c>
      <c r="H175" s="328"/>
      <c r="I175" s="329"/>
      <c r="J175" s="329"/>
      <c r="K175" s="300">
        <f t="shared" si="40"/>
        <v>0</v>
      </c>
      <c r="L175" s="203">
        <f t="shared" si="52"/>
        <v>0</v>
      </c>
      <c r="M175" s="325"/>
      <c r="N175" s="16"/>
      <c r="O175" s="301">
        <f t="shared" si="51"/>
        <v>0</v>
      </c>
      <c r="P175" s="16"/>
      <c r="Q175" s="305">
        <f t="shared" si="53"/>
        <v>0</v>
      </c>
      <c r="R175" s="332"/>
      <c r="S175" s="246">
        <f t="shared" si="50"/>
        <v>0</v>
      </c>
      <c r="T175" s="93">
        <f t="shared" si="54"/>
        <v>0</v>
      </c>
      <c r="U175" s="326"/>
      <c r="V175" s="245">
        <f t="shared" si="41"/>
        <v>0</v>
      </c>
      <c r="W175" s="203">
        <f t="shared" si="42"/>
        <v>1</v>
      </c>
      <c r="X175" s="3"/>
      <c r="Z175" s="382">
        <f t="shared" si="43"/>
        <v>0</v>
      </c>
      <c r="AA175" s="382">
        <f t="shared" si="44"/>
        <v>0</v>
      </c>
      <c r="AB175" s="382">
        <f t="shared" si="45"/>
        <v>0</v>
      </c>
      <c r="AC175" s="382">
        <f t="shared" si="46"/>
        <v>0</v>
      </c>
      <c r="AD175" s="382">
        <f t="shared" si="47"/>
        <v>0</v>
      </c>
      <c r="AE175" s="382">
        <f t="shared" si="48"/>
        <v>0</v>
      </c>
      <c r="AF175" s="382">
        <f t="shared" si="49"/>
        <v>0</v>
      </c>
    </row>
    <row r="176" spans="2:32" ht="13.2" x14ac:dyDescent="0.25">
      <c r="B176" s="1"/>
      <c r="C176" s="29">
        <f>'T1 2024'!C176</f>
        <v>165</v>
      </c>
      <c r="D176" s="30">
        <f>'T1 2024'!D176</f>
        <v>0</v>
      </c>
      <c r="E176" s="54">
        <f>'T1 2024'!E176</f>
        <v>0</v>
      </c>
      <c r="F176" s="54">
        <f>'T1 2024'!F176</f>
        <v>0</v>
      </c>
      <c r="G176" s="54">
        <f>'T1 2024'!G176</f>
        <v>0</v>
      </c>
      <c r="H176" s="328"/>
      <c r="I176" s="329"/>
      <c r="J176" s="329"/>
      <c r="K176" s="300">
        <f t="shared" si="40"/>
        <v>0</v>
      </c>
      <c r="L176" s="203">
        <f t="shared" si="52"/>
        <v>0</v>
      </c>
      <c r="M176" s="325"/>
      <c r="N176" s="16"/>
      <c r="O176" s="301">
        <f t="shared" si="51"/>
        <v>0</v>
      </c>
      <c r="P176" s="16"/>
      <c r="Q176" s="305">
        <f t="shared" si="53"/>
        <v>0</v>
      </c>
      <c r="R176" s="332"/>
      <c r="S176" s="246">
        <f t="shared" si="50"/>
        <v>0</v>
      </c>
      <c r="T176" s="93">
        <f t="shared" si="54"/>
        <v>0</v>
      </c>
      <c r="U176" s="326"/>
      <c r="V176" s="245">
        <f t="shared" si="41"/>
        <v>0</v>
      </c>
      <c r="W176" s="203">
        <f t="shared" si="42"/>
        <v>1</v>
      </c>
      <c r="X176" s="3"/>
      <c r="Z176" s="382">
        <f t="shared" si="43"/>
        <v>0</v>
      </c>
      <c r="AA176" s="382">
        <f t="shared" si="44"/>
        <v>0</v>
      </c>
      <c r="AB176" s="382">
        <f t="shared" si="45"/>
        <v>0</v>
      </c>
      <c r="AC176" s="382">
        <f t="shared" si="46"/>
        <v>0</v>
      </c>
      <c r="AD176" s="382">
        <f t="shared" si="47"/>
        <v>0</v>
      </c>
      <c r="AE176" s="382">
        <f t="shared" si="48"/>
        <v>0</v>
      </c>
      <c r="AF176" s="382">
        <f t="shared" si="49"/>
        <v>0</v>
      </c>
    </row>
    <row r="177" spans="2:32" ht="13.2" x14ac:dyDescent="0.25">
      <c r="B177" s="1"/>
      <c r="C177" s="29">
        <f>'T1 2024'!C177</f>
        <v>166</v>
      </c>
      <c r="D177" s="30">
        <f>'T1 2024'!D177</f>
        <v>0</v>
      </c>
      <c r="E177" s="54">
        <f>'T1 2024'!E177</f>
        <v>0</v>
      </c>
      <c r="F177" s="54">
        <f>'T1 2024'!F177</f>
        <v>0</v>
      </c>
      <c r="G177" s="54">
        <f>'T1 2024'!G177</f>
        <v>0</v>
      </c>
      <c r="H177" s="328"/>
      <c r="I177" s="329"/>
      <c r="J177" s="329"/>
      <c r="K177" s="300">
        <f t="shared" si="40"/>
        <v>0</v>
      </c>
      <c r="L177" s="203">
        <f t="shared" si="52"/>
        <v>0</v>
      </c>
      <c r="M177" s="325"/>
      <c r="N177" s="16"/>
      <c r="O177" s="301">
        <f t="shared" si="51"/>
        <v>0</v>
      </c>
      <c r="P177" s="16"/>
      <c r="Q177" s="305">
        <f t="shared" si="53"/>
        <v>0</v>
      </c>
      <c r="R177" s="332"/>
      <c r="S177" s="246">
        <f t="shared" si="50"/>
        <v>0</v>
      </c>
      <c r="T177" s="93">
        <f t="shared" si="54"/>
        <v>0</v>
      </c>
      <c r="U177" s="326"/>
      <c r="V177" s="245">
        <f t="shared" si="41"/>
        <v>0</v>
      </c>
      <c r="W177" s="203">
        <f t="shared" si="42"/>
        <v>1</v>
      </c>
      <c r="X177" s="3"/>
      <c r="Z177" s="382">
        <f t="shared" si="43"/>
        <v>0</v>
      </c>
      <c r="AA177" s="382">
        <f t="shared" si="44"/>
        <v>0</v>
      </c>
      <c r="AB177" s="382">
        <f t="shared" si="45"/>
        <v>0</v>
      </c>
      <c r="AC177" s="382">
        <f t="shared" si="46"/>
        <v>0</v>
      </c>
      <c r="AD177" s="382">
        <f t="shared" si="47"/>
        <v>0</v>
      </c>
      <c r="AE177" s="382">
        <f t="shared" si="48"/>
        <v>0</v>
      </c>
      <c r="AF177" s="382">
        <f t="shared" si="49"/>
        <v>0</v>
      </c>
    </row>
    <row r="178" spans="2:32" ht="13.2" x14ac:dyDescent="0.25">
      <c r="B178" s="1"/>
      <c r="C178" s="29">
        <f>'T1 2024'!C178</f>
        <v>167</v>
      </c>
      <c r="D178" s="30">
        <f>'T1 2024'!D178</f>
        <v>0</v>
      </c>
      <c r="E178" s="54">
        <f>'T1 2024'!E178</f>
        <v>0</v>
      </c>
      <c r="F178" s="54">
        <f>'T1 2024'!F178</f>
        <v>0</v>
      </c>
      <c r="G178" s="54">
        <f>'T1 2024'!G178</f>
        <v>0</v>
      </c>
      <c r="H178" s="328"/>
      <c r="I178" s="329"/>
      <c r="J178" s="329"/>
      <c r="K178" s="300">
        <f t="shared" si="40"/>
        <v>0</v>
      </c>
      <c r="L178" s="203">
        <f t="shared" si="52"/>
        <v>0</v>
      </c>
      <c r="M178" s="325"/>
      <c r="N178" s="16"/>
      <c r="O178" s="301">
        <f t="shared" si="51"/>
        <v>0</v>
      </c>
      <c r="P178" s="16"/>
      <c r="Q178" s="305">
        <f t="shared" si="53"/>
        <v>0</v>
      </c>
      <c r="R178" s="332"/>
      <c r="S178" s="246">
        <f t="shared" si="50"/>
        <v>0</v>
      </c>
      <c r="T178" s="93">
        <f t="shared" si="54"/>
        <v>0</v>
      </c>
      <c r="U178" s="326"/>
      <c r="V178" s="245">
        <f t="shared" si="41"/>
        <v>0</v>
      </c>
      <c r="W178" s="203">
        <f t="shared" si="42"/>
        <v>1</v>
      </c>
      <c r="X178" s="3"/>
      <c r="Z178" s="382">
        <f t="shared" si="43"/>
        <v>0</v>
      </c>
      <c r="AA178" s="382">
        <f t="shared" si="44"/>
        <v>0</v>
      </c>
      <c r="AB178" s="382">
        <f t="shared" si="45"/>
        <v>0</v>
      </c>
      <c r="AC178" s="382">
        <f t="shared" si="46"/>
        <v>0</v>
      </c>
      <c r="AD178" s="382">
        <f t="shared" si="47"/>
        <v>0</v>
      </c>
      <c r="AE178" s="382">
        <f t="shared" si="48"/>
        <v>0</v>
      </c>
      <c r="AF178" s="382">
        <f t="shared" si="49"/>
        <v>0</v>
      </c>
    </row>
    <row r="179" spans="2:32" ht="13.2" x14ac:dyDescent="0.25">
      <c r="B179" s="1"/>
      <c r="C179" s="29">
        <f>'T1 2024'!C179</f>
        <v>168</v>
      </c>
      <c r="D179" s="30">
        <f>'T1 2024'!D179</f>
        <v>0</v>
      </c>
      <c r="E179" s="54">
        <f>'T1 2024'!E179</f>
        <v>0</v>
      </c>
      <c r="F179" s="54">
        <f>'T1 2024'!F179</f>
        <v>0</v>
      </c>
      <c r="G179" s="54">
        <f>'T1 2024'!G179</f>
        <v>0</v>
      </c>
      <c r="H179" s="328"/>
      <c r="I179" s="329"/>
      <c r="J179" s="329"/>
      <c r="K179" s="300">
        <f t="shared" si="40"/>
        <v>0</v>
      </c>
      <c r="L179" s="203">
        <f t="shared" si="52"/>
        <v>0</v>
      </c>
      <c r="M179" s="325"/>
      <c r="N179" s="16"/>
      <c r="O179" s="301">
        <f t="shared" si="51"/>
        <v>0</v>
      </c>
      <c r="P179" s="16"/>
      <c r="Q179" s="305">
        <f t="shared" si="53"/>
        <v>0</v>
      </c>
      <c r="R179" s="332"/>
      <c r="S179" s="246">
        <f t="shared" si="50"/>
        <v>0</v>
      </c>
      <c r="T179" s="93">
        <f t="shared" si="54"/>
        <v>0</v>
      </c>
      <c r="U179" s="326"/>
      <c r="V179" s="245">
        <f t="shared" si="41"/>
        <v>0</v>
      </c>
      <c r="W179" s="203">
        <f t="shared" si="42"/>
        <v>1</v>
      </c>
      <c r="X179" s="3"/>
      <c r="Z179" s="382">
        <f t="shared" si="43"/>
        <v>0</v>
      </c>
      <c r="AA179" s="382">
        <f t="shared" si="44"/>
        <v>0</v>
      </c>
      <c r="AB179" s="382">
        <f t="shared" si="45"/>
        <v>0</v>
      </c>
      <c r="AC179" s="382">
        <f t="shared" si="46"/>
        <v>0</v>
      </c>
      <c r="AD179" s="382">
        <f t="shared" si="47"/>
        <v>0</v>
      </c>
      <c r="AE179" s="382">
        <f t="shared" si="48"/>
        <v>0</v>
      </c>
      <c r="AF179" s="382">
        <f t="shared" si="49"/>
        <v>0</v>
      </c>
    </row>
    <row r="180" spans="2:32" ht="13.2" x14ac:dyDescent="0.25">
      <c r="B180" s="1"/>
      <c r="C180" s="29">
        <f>'T1 2024'!C180</f>
        <v>169</v>
      </c>
      <c r="D180" s="30">
        <f>'T1 2024'!D180</f>
        <v>0</v>
      </c>
      <c r="E180" s="54">
        <f>'T1 2024'!E180</f>
        <v>0</v>
      </c>
      <c r="F180" s="54">
        <f>'T1 2024'!F180</f>
        <v>0</v>
      </c>
      <c r="G180" s="54">
        <f>'T1 2024'!G180</f>
        <v>0</v>
      </c>
      <c r="H180" s="328"/>
      <c r="I180" s="329"/>
      <c r="J180" s="329"/>
      <c r="K180" s="300">
        <f t="shared" si="40"/>
        <v>0</v>
      </c>
      <c r="L180" s="203">
        <f t="shared" si="52"/>
        <v>0</v>
      </c>
      <c r="M180" s="325"/>
      <c r="N180" s="16"/>
      <c r="O180" s="301">
        <f t="shared" si="51"/>
        <v>0</v>
      </c>
      <c r="P180" s="16"/>
      <c r="Q180" s="305">
        <f t="shared" si="53"/>
        <v>0</v>
      </c>
      <c r="R180" s="332"/>
      <c r="S180" s="246">
        <f t="shared" si="50"/>
        <v>0</v>
      </c>
      <c r="T180" s="93">
        <f t="shared" si="54"/>
        <v>0</v>
      </c>
      <c r="U180" s="326"/>
      <c r="V180" s="245">
        <f t="shared" si="41"/>
        <v>0</v>
      </c>
      <c r="W180" s="203">
        <f t="shared" si="42"/>
        <v>1</v>
      </c>
      <c r="X180" s="3"/>
      <c r="Z180" s="382">
        <f t="shared" si="43"/>
        <v>0</v>
      </c>
      <c r="AA180" s="382">
        <f t="shared" si="44"/>
        <v>0</v>
      </c>
      <c r="AB180" s="382">
        <f t="shared" si="45"/>
        <v>0</v>
      </c>
      <c r="AC180" s="382">
        <f t="shared" si="46"/>
        <v>0</v>
      </c>
      <c r="AD180" s="382">
        <f t="shared" si="47"/>
        <v>0</v>
      </c>
      <c r="AE180" s="382">
        <f t="shared" si="48"/>
        <v>0</v>
      </c>
      <c r="AF180" s="382">
        <f t="shared" si="49"/>
        <v>0</v>
      </c>
    </row>
    <row r="181" spans="2:32" ht="13.2" x14ac:dyDescent="0.25">
      <c r="B181" s="1"/>
      <c r="C181" s="29">
        <f>'T1 2024'!C181</f>
        <v>170</v>
      </c>
      <c r="D181" s="30">
        <f>'T1 2024'!D181</f>
        <v>0</v>
      </c>
      <c r="E181" s="54">
        <f>'T1 2024'!E181</f>
        <v>0</v>
      </c>
      <c r="F181" s="54">
        <f>'T1 2024'!F181</f>
        <v>0</v>
      </c>
      <c r="G181" s="54">
        <f>'T1 2024'!G181</f>
        <v>0</v>
      </c>
      <c r="H181" s="328"/>
      <c r="I181" s="329"/>
      <c r="J181" s="329"/>
      <c r="K181" s="300">
        <f t="shared" si="40"/>
        <v>0</v>
      </c>
      <c r="L181" s="203">
        <f t="shared" si="52"/>
        <v>0</v>
      </c>
      <c r="M181" s="325"/>
      <c r="N181" s="16"/>
      <c r="O181" s="301">
        <f t="shared" si="51"/>
        <v>0</v>
      </c>
      <c r="P181" s="16"/>
      <c r="Q181" s="305">
        <f t="shared" si="53"/>
        <v>0</v>
      </c>
      <c r="R181" s="332"/>
      <c r="S181" s="246">
        <f t="shared" si="50"/>
        <v>0</v>
      </c>
      <c r="T181" s="93">
        <f t="shared" si="54"/>
        <v>0</v>
      </c>
      <c r="U181" s="326"/>
      <c r="V181" s="245">
        <f t="shared" si="41"/>
        <v>0</v>
      </c>
      <c r="W181" s="203">
        <f t="shared" si="42"/>
        <v>1</v>
      </c>
      <c r="X181" s="3"/>
      <c r="Z181" s="382">
        <f t="shared" si="43"/>
        <v>0</v>
      </c>
      <c r="AA181" s="382">
        <f t="shared" si="44"/>
        <v>0</v>
      </c>
      <c r="AB181" s="382">
        <f t="shared" si="45"/>
        <v>0</v>
      </c>
      <c r="AC181" s="382">
        <f t="shared" si="46"/>
        <v>0</v>
      </c>
      <c r="AD181" s="382">
        <f t="shared" si="47"/>
        <v>0</v>
      </c>
      <c r="AE181" s="382">
        <f t="shared" si="48"/>
        <v>0</v>
      </c>
      <c r="AF181" s="382">
        <f t="shared" si="49"/>
        <v>0</v>
      </c>
    </row>
    <row r="182" spans="2:32" ht="13.2" x14ac:dyDescent="0.25">
      <c r="B182" s="1"/>
      <c r="C182" s="29">
        <f>'T1 2024'!C182</f>
        <v>171</v>
      </c>
      <c r="D182" s="30">
        <f>'T1 2024'!D182</f>
        <v>0</v>
      </c>
      <c r="E182" s="54">
        <f>'T1 2024'!E182</f>
        <v>0</v>
      </c>
      <c r="F182" s="54">
        <f>'T1 2024'!F182</f>
        <v>0</v>
      </c>
      <c r="G182" s="54">
        <f>'T1 2024'!G182</f>
        <v>0</v>
      </c>
      <c r="H182" s="328"/>
      <c r="I182" s="329"/>
      <c r="J182" s="329"/>
      <c r="K182" s="300">
        <f t="shared" si="40"/>
        <v>0</v>
      </c>
      <c r="L182" s="203">
        <f t="shared" si="52"/>
        <v>0</v>
      </c>
      <c r="M182" s="325"/>
      <c r="N182" s="16"/>
      <c r="O182" s="301">
        <f t="shared" si="51"/>
        <v>0</v>
      </c>
      <c r="P182" s="16"/>
      <c r="Q182" s="305">
        <f t="shared" si="53"/>
        <v>0</v>
      </c>
      <c r="R182" s="332"/>
      <c r="S182" s="246">
        <f t="shared" si="50"/>
        <v>0</v>
      </c>
      <c r="T182" s="93">
        <f t="shared" si="54"/>
        <v>0</v>
      </c>
      <c r="U182" s="326"/>
      <c r="V182" s="245">
        <f t="shared" si="41"/>
        <v>0</v>
      </c>
      <c r="W182" s="203">
        <f t="shared" si="42"/>
        <v>1</v>
      </c>
      <c r="X182" s="3"/>
      <c r="Z182" s="382">
        <f t="shared" si="43"/>
        <v>0</v>
      </c>
      <c r="AA182" s="382">
        <f t="shared" si="44"/>
        <v>0</v>
      </c>
      <c r="AB182" s="382">
        <f t="shared" si="45"/>
        <v>0</v>
      </c>
      <c r="AC182" s="382">
        <f t="shared" si="46"/>
        <v>0</v>
      </c>
      <c r="AD182" s="382">
        <f t="shared" si="47"/>
        <v>0</v>
      </c>
      <c r="AE182" s="382">
        <f t="shared" si="48"/>
        <v>0</v>
      </c>
      <c r="AF182" s="382">
        <f t="shared" si="49"/>
        <v>0</v>
      </c>
    </row>
    <row r="183" spans="2:32" ht="13.2" x14ac:dyDescent="0.25">
      <c r="B183" s="1"/>
      <c r="C183" s="29">
        <f>'T1 2024'!C183</f>
        <v>172</v>
      </c>
      <c r="D183" s="30">
        <f>'T1 2024'!D183</f>
        <v>0</v>
      </c>
      <c r="E183" s="54">
        <f>'T1 2024'!E183</f>
        <v>0</v>
      </c>
      <c r="F183" s="54">
        <f>'T1 2024'!F183</f>
        <v>0</v>
      </c>
      <c r="G183" s="54">
        <f>'T1 2024'!G183</f>
        <v>0</v>
      </c>
      <c r="H183" s="328"/>
      <c r="I183" s="329"/>
      <c r="J183" s="329"/>
      <c r="K183" s="300">
        <f t="shared" si="40"/>
        <v>0</v>
      </c>
      <c r="L183" s="203">
        <f t="shared" si="52"/>
        <v>0</v>
      </c>
      <c r="M183" s="325"/>
      <c r="N183" s="16"/>
      <c r="O183" s="301">
        <f t="shared" si="51"/>
        <v>0</v>
      </c>
      <c r="P183" s="16"/>
      <c r="Q183" s="305">
        <f t="shared" si="53"/>
        <v>0</v>
      </c>
      <c r="R183" s="332"/>
      <c r="S183" s="246">
        <f t="shared" si="50"/>
        <v>0</v>
      </c>
      <c r="T183" s="93">
        <f t="shared" si="54"/>
        <v>0</v>
      </c>
      <c r="U183" s="326"/>
      <c r="V183" s="245">
        <f t="shared" si="41"/>
        <v>0</v>
      </c>
      <c r="W183" s="203">
        <f t="shared" si="42"/>
        <v>1</v>
      </c>
      <c r="X183" s="3"/>
      <c r="Z183" s="382">
        <f t="shared" si="43"/>
        <v>0</v>
      </c>
      <c r="AA183" s="382">
        <f t="shared" si="44"/>
        <v>0</v>
      </c>
      <c r="AB183" s="382">
        <f t="shared" si="45"/>
        <v>0</v>
      </c>
      <c r="AC183" s="382">
        <f t="shared" si="46"/>
        <v>0</v>
      </c>
      <c r="AD183" s="382">
        <f t="shared" si="47"/>
        <v>0</v>
      </c>
      <c r="AE183" s="382">
        <f t="shared" si="48"/>
        <v>0</v>
      </c>
      <c r="AF183" s="382">
        <f t="shared" si="49"/>
        <v>0</v>
      </c>
    </row>
    <row r="184" spans="2:32" ht="13.2" x14ac:dyDescent="0.25">
      <c r="B184" s="1"/>
      <c r="C184" s="29">
        <f>'T1 2024'!C184</f>
        <v>173</v>
      </c>
      <c r="D184" s="30">
        <f>'T1 2024'!D184</f>
        <v>0</v>
      </c>
      <c r="E184" s="54">
        <f>'T1 2024'!E184</f>
        <v>0</v>
      </c>
      <c r="F184" s="54">
        <f>'T1 2024'!F184</f>
        <v>0</v>
      </c>
      <c r="G184" s="54">
        <f>'T1 2024'!G184</f>
        <v>0</v>
      </c>
      <c r="H184" s="328"/>
      <c r="I184" s="329"/>
      <c r="J184" s="329"/>
      <c r="K184" s="300">
        <f t="shared" si="40"/>
        <v>0</v>
      </c>
      <c r="L184" s="203">
        <f t="shared" si="52"/>
        <v>0</v>
      </c>
      <c r="M184" s="325"/>
      <c r="N184" s="16"/>
      <c r="O184" s="301">
        <f t="shared" si="51"/>
        <v>0</v>
      </c>
      <c r="P184" s="16"/>
      <c r="Q184" s="305">
        <f t="shared" si="53"/>
        <v>0</v>
      </c>
      <c r="R184" s="332"/>
      <c r="S184" s="246">
        <f t="shared" si="50"/>
        <v>0</v>
      </c>
      <c r="T184" s="93">
        <f t="shared" si="54"/>
        <v>0</v>
      </c>
      <c r="U184" s="326"/>
      <c r="V184" s="245">
        <f t="shared" si="41"/>
        <v>0</v>
      </c>
      <c r="W184" s="203">
        <f t="shared" si="42"/>
        <v>1</v>
      </c>
      <c r="X184" s="3"/>
      <c r="Z184" s="382">
        <f t="shared" si="43"/>
        <v>0</v>
      </c>
      <c r="AA184" s="382">
        <f t="shared" si="44"/>
        <v>0</v>
      </c>
      <c r="AB184" s="382">
        <f t="shared" si="45"/>
        <v>0</v>
      </c>
      <c r="AC184" s="382">
        <f t="shared" si="46"/>
        <v>0</v>
      </c>
      <c r="AD184" s="382">
        <f t="shared" si="47"/>
        <v>0</v>
      </c>
      <c r="AE184" s="382">
        <f t="shared" si="48"/>
        <v>0</v>
      </c>
      <c r="AF184" s="382">
        <f t="shared" si="49"/>
        <v>0</v>
      </c>
    </row>
    <row r="185" spans="2:32" ht="13.2" x14ac:dyDescent="0.25">
      <c r="B185" s="1"/>
      <c r="C185" s="29">
        <f>'T1 2024'!C185</f>
        <v>174</v>
      </c>
      <c r="D185" s="30">
        <f>'T1 2024'!D185</f>
        <v>0</v>
      </c>
      <c r="E185" s="54">
        <f>'T1 2024'!E185</f>
        <v>0</v>
      </c>
      <c r="F185" s="54">
        <f>'T1 2024'!F185</f>
        <v>0</v>
      </c>
      <c r="G185" s="54">
        <f>'T1 2024'!G185</f>
        <v>0</v>
      </c>
      <c r="H185" s="328"/>
      <c r="I185" s="329"/>
      <c r="J185" s="329"/>
      <c r="K185" s="300">
        <f t="shared" si="40"/>
        <v>0</v>
      </c>
      <c r="L185" s="203">
        <f t="shared" si="52"/>
        <v>0</v>
      </c>
      <c r="M185" s="325"/>
      <c r="N185" s="16"/>
      <c r="O185" s="301">
        <f t="shared" si="51"/>
        <v>0</v>
      </c>
      <c r="P185" s="16"/>
      <c r="Q185" s="305">
        <f t="shared" si="53"/>
        <v>0</v>
      </c>
      <c r="R185" s="332"/>
      <c r="S185" s="246">
        <f t="shared" si="50"/>
        <v>0</v>
      </c>
      <c r="T185" s="93">
        <f t="shared" si="54"/>
        <v>0</v>
      </c>
      <c r="U185" s="326"/>
      <c r="V185" s="245">
        <f t="shared" si="41"/>
        <v>0</v>
      </c>
      <c r="W185" s="203">
        <f t="shared" si="42"/>
        <v>1</v>
      </c>
      <c r="X185" s="3"/>
      <c r="Z185" s="382">
        <f t="shared" si="43"/>
        <v>0</v>
      </c>
      <c r="AA185" s="382">
        <f t="shared" si="44"/>
        <v>0</v>
      </c>
      <c r="AB185" s="382">
        <f t="shared" si="45"/>
        <v>0</v>
      </c>
      <c r="AC185" s="382">
        <f t="shared" si="46"/>
        <v>0</v>
      </c>
      <c r="AD185" s="382">
        <f t="shared" si="47"/>
        <v>0</v>
      </c>
      <c r="AE185" s="382">
        <f t="shared" si="48"/>
        <v>0</v>
      </c>
      <c r="AF185" s="382">
        <f t="shared" si="49"/>
        <v>0</v>
      </c>
    </row>
    <row r="186" spans="2:32" ht="13.2" x14ac:dyDescent="0.25">
      <c r="B186" s="1"/>
      <c r="C186" s="29">
        <f>'T1 2024'!C186</f>
        <v>175</v>
      </c>
      <c r="D186" s="30">
        <f>'T1 2024'!D186</f>
        <v>0</v>
      </c>
      <c r="E186" s="54">
        <f>'T1 2024'!E186</f>
        <v>0</v>
      </c>
      <c r="F186" s="54">
        <f>'T1 2024'!F186</f>
        <v>0</v>
      </c>
      <c r="G186" s="54">
        <f>'T1 2024'!G186</f>
        <v>0</v>
      </c>
      <c r="H186" s="328"/>
      <c r="I186" s="329"/>
      <c r="J186" s="329"/>
      <c r="K186" s="300">
        <f t="shared" si="40"/>
        <v>0</v>
      </c>
      <c r="L186" s="203">
        <f t="shared" si="52"/>
        <v>0</v>
      </c>
      <c r="M186" s="325"/>
      <c r="N186" s="16"/>
      <c r="O186" s="301">
        <f t="shared" si="51"/>
        <v>0</v>
      </c>
      <c r="P186" s="16"/>
      <c r="Q186" s="305">
        <f t="shared" si="53"/>
        <v>0</v>
      </c>
      <c r="R186" s="332"/>
      <c r="S186" s="246">
        <f t="shared" si="50"/>
        <v>0</v>
      </c>
      <c r="T186" s="93">
        <f t="shared" si="54"/>
        <v>0</v>
      </c>
      <c r="U186" s="326"/>
      <c r="V186" s="245">
        <f t="shared" si="41"/>
        <v>0</v>
      </c>
      <c r="W186" s="203">
        <f t="shared" si="42"/>
        <v>1</v>
      </c>
      <c r="X186" s="3"/>
      <c r="Z186" s="382">
        <f t="shared" si="43"/>
        <v>0</v>
      </c>
      <c r="AA186" s="382">
        <f t="shared" si="44"/>
        <v>0</v>
      </c>
      <c r="AB186" s="382">
        <f t="shared" si="45"/>
        <v>0</v>
      </c>
      <c r="AC186" s="382">
        <f t="shared" si="46"/>
        <v>0</v>
      </c>
      <c r="AD186" s="382">
        <f t="shared" si="47"/>
        <v>0</v>
      </c>
      <c r="AE186" s="382">
        <f t="shared" si="48"/>
        <v>0</v>
      </c>
      <c r="AF186" s="382">
        <f t="shared" si="49"/>
        <v>0</v>
      </c>
    </row>
    <row r="187" spans="2:32" ht="13.2" x14ac:dyDescent="0.25">
      <c r="B187" s="1"/>
      <c r="C187" s="29">
        <f>'T1 2024'!C187</f>
        <v>176</v>
      </c>
      <c r="D187" s="30">
        <f>'T1 2024'!D187</f>
        <v>0</v>
      </c>
      <c r="E187" s="54">
        <f>'T1 2024'!E187</f>
        <v>0</v>
      </c>
      <c r="F187" s="54">
        <f>'T1 2024'!F187</f>
        <v>0</v>
      </c>
      <c r="G187" s="54">
        <f>'T1 2024'!G187</f>
        <v>0</v>
      </c>
      <c r="H187" s="328"/>
      <c r="I187" s="329"/>
      <c r="J187" s="329"/>
      <c r="K187" s="300">
        <f t="shared" si="40"/>
        <v>0</v>
      </c>
      <c r="L187" s="203">
        <f t="shared" si="52"/>
        <v>0</v>
      </c>
      <c r="M187" s="325"/>
      <c r="N187" s="16"/>
      <c r="O187" s="301">
        <f t="shared" si="51"/>
        <v>0</v>
      </c>
      <c r="P187" s="16"/>
      <c r="Q187" s="305">
        <f t="shared" si="53"/>
        <v>0</v>
      </c>
      <c r="R187" s="332"/>
      <c r="S187" s="246">
        <f t="shared" si="50"/>
        <v>0</v>
      </c>
      <c r="T187" s="93">
        <f t="shared" si="54"/>
        <v>0</v>
      </c>
      <c r="U187" s="326"/>
      <c r="V187" s="245">
        <f t="shared" si="41"/>
        <v>0</v>
      </c>
      <c r="W187" s="203">
        <f t="shared" si="42"/>
        <v>1</v>
      </c>
      <c r="X187" s="3"/>
      <c r="Z187" s="382">
        <f t="shared" si="43"/>
        <v>0</v>
      </c>
      <c r="AA187" s="382">
        <f t="shared" si="44"/>
        <v>0</v>
      </c>
      <c r="AB187" s="382">
        <f t="shared" si="45"/>
        <v>0</v>
      </c>
      <c r="AC187" s="382">
        <f t="shared" si="46"/>
        <v>0</v>
      </c>
      <c r="AD187" s="382">
        <f t="shared" si="47"/>
        <v>0</v>
      </c>
      <c r="AE187" s="382">
        <f t="shared" si="48"/>
        <v>0</v>
      </c>
      <c r="AF187" s="382">
        <f t="shared" si="49"/>
        <v>0</v>
      </c>
    </row>
    <row r="188" spans="2:32" ht="13.2" x14ac:dyDescent="0.25">
      <c r="B188" s="1"/>
      <c r="C188" s="29">
        <f>'T1 2024'!C188</f>
        <v>177</v>
      </c>
      <c r="D188" s="30">
        <f>'T1 2024'!D188</f>
        <v>0</v>
      </c>
      <c r="E188" s="54">
        <f>'T1 2024'!E188</f>
        <v>0</v>
      </c>
      <c r="F188" s="54">
        <f>'T1 2024'!F188</f>
        <v>0</v>
      </c>
      <c r="G188" s="54">
        <f>'T1 2024'!G188</f>
        <v>0</v>
      </c>
      <c r="H188" s="328"/>
      <c r="I188" s="329"/>
      <c r="J188" s="329"/>
      <c r="K188" s="300">
        <f t="shared" si="40"/>
        <v>0</v>
      </c>
      <c r="L188" s="203">
        <f t="shared" si="52"/>
        <v>0</v>
      </c>
      <c r="M188" s="325"/>
      <c r="N188" s="16"/>
      <c r="O188" s="301">
        <f t="shared" si="51"/>
        <v>0</v>
      </c>
      <c r="P188" s="16"/>
      <c r="Q188" s="305">
        <f t="shared" si="53"/>
        <v>0</v>
      </c>
      <c r="R188" s="332"/>
      <c r="S188" s="246">
        <f t="shared" si="50"/>
        <v>0</v>
      </c>
      <c r="T188" s="93">
        <f t="shared" si="54"/>
        <v>0</v>
      </c>
      <c r="U188" s="326"/>
      <c r="V188" s="245">
        <f t="shared" si="41"/>
        <v>0</v>
      </c>
      <c r="W188" s="203">
        <f t="shared" si="42"/>
        <v>1</v>
      </c>
      <c r="X188" s="3"/>
      <c r="Z188" s="382">
        <f t="shared" si="43"/>
        <v>0</v>
      </c>
      <c r="AA188" s="382">
        <f t="shared" si="44"/>
        <v>0</v>
      </c>
      <c r="AB188" s="382">
        <f t="shared" si="45"/>
        <v>0</v>
      </c>
      <c r="AC188" s="382">
        <f t="shared" si="46"/>
        <v>0</v>
      </c>
      <c r="AD188" s="382">
        <f t="shared" si="47"/>
        <v>0</v>
      </c>
      <c r="AE188" s="382">
        <f t="shared" si="48"/>
        <v>0</v>
      </c>
      <c r="AF188" s="382">
        <f t="shared" si="49"/>
        <v>0</v>
      </c>
    </row>
    <row r="189" spans="2:32" ht="13.2" x14ac:dyDescent="0.25">
      <c r="B189" s="1"/>
      <c r="C189" s="29">
        <f>'T1 2024'!C189</f>
        <v>178</v>
      </c>
      <c r="D189" s="30">
        <f>'T1 2024'!D189</f>
        <v>0</v>
      </c>
      <c r="E189" s="54">
        <f>'T1 2024'!E189</f>
        <v>0</v>
      </c>
      <c r="F189" s="54">
        <f>'T1 2024'!F189</f>
        <v>0</v>
      </c>
      <c r="G189" s="54">
        <f>'T1 2024'!G189</f>
        <v>0</v>
      </c>
      <c r="H189" s="328"/>
      <c r="I189" s="329"/>
      <c r="J189" s="329"/>
      <c r="K189" s="300">
        <f t="shared" si="40"/>
        <v>0</v>
      </c>
      <c r="L189" s="203">
        <f t="shared" si="52"/>
        <v>0</v>
      </c>
      <c r="M189" s="325"/>
      <c r="N189" s="16"/>
      <c r="O189" s="301">
        <f t="shared" si="51"/>
        <v>0</v>
      </c>
      <c r="P189" s="16"/>
      <c r="Q189" s="305">
        <f t="shared" si="53"/>
        <v>0</v>
      </c>
      <c r="R189" s="332"/>
      <c r="S189" s="246">
        <f t="shared" si="50"/>
        <v>0</v>
      </c>
      <c r="T189" s="93">
        <f t="shared" si="54"/>
        <v>0</v>
      </c>
      <c r="U189" s="326"/>
      <c r="V189" s="245">
        <f t="shared" si="41"/>
        <v>0</v>
      </c>
      <c r="W189" s="203">
        <f t="shared" si="42"/>
        <v>1</v>
      </c>
      <c r="X189" s="3"/>
      <c r="Z189" s="382">
        <f t="shared" si="43"/>
        <v>0</v>
      </c>
      <c r="AA189" s="382">
        <f t="shared" si="44"/>
        <v>0</v>
      </c>
      <c r="AB189" s="382">
        <f t="shared" si="45"/>
        <v>0</v>
      </c>
      <c r="AC189" s="382">
        <f t="shared" si="46"/>
        <v>0</v>
      </c>
      <c r="AD189" s="382">
        <f t="shared" si="47"/>
        <v>0</v>
      </c>
      <c r="AE189" s="382">
        <f t="shared" si="48"/>
        <v>0</v>
      </c>
      <c r="AF189" s="382">
        <f t="shared" si="49"/>
        <v>0</v>
      </c>
    </row>
    <row r="190" spans="2:32" ht="13.2" x14ac:dyDescent="0.25">
      <c r="B190" s="1"/>
      <c r="C190" s="29">
        <f>'T1 2024'!C190</f>
        <v>179</v>
      </c>
      <c r="D190" s="30">
        <f>'T1 2024'!D190</f>
        <v>0</v>
      </c>
      <c r="E190" s="54">
        <f>'T1 2024'!E190</f>
        <v>0</v>
      </c>
      <c r="F190" s="54">
        <f>'T1 2024'!F190</f>
        <v>0</v>
      </c>
      <c r="G190" s="54">
        <f>'T1 2024'!G190</f>
        <v>0</v>
      </c>
      <c r="H190" s="328"/>
      <c r="I190" s="329"/>
      <c r="J190" s="329"/>
      <c r="K190" s="300">
        <f t="shared" si="40"/>
        <v>0</v>
      </c>
      <c r="L190" s="203">
        <f t="shared" si="52"/>
        <v>0</v>
      </c>
      <c r="M190" s="325"/>
      <c r="N190" s="16"/>
      <c r="O190" s="301">
        <f t="shared" si="51"/>
        <v>0</v>
      </c>
      <c r="P190" s="16"/>
      <c r="Q190" s="305">
        <f t="shared" si="53"/>
        <v>0</v>
      </c>
      <c r="R190" s="332"/>
      <c r="S190" s="246">
        <f t="shared" si="50"/>
        <v>0</v>
      </c>
      <c r="T190" s="93">
        <f t="shared" si="54"/>
        <v>0</v>
      </c>
      <c r="U190" s="326"/>
      <c r="V190" s="245">
        <f t="shared" si="41"/>
        <v>0</v>
      </c>
      <c r="W190" s="203">
        <f t="shared" si="42"/>
        <v>1</v>
      </c>
      <c r="X190" s="3"/>
      <c r="Z190" s="382">
        <f t="shared" si="43"/>
        <v>0</v>
      </c>
      <c r="AA190" s="382">
        <f t="shared" si="44"/>
        <v>0</v>
      </c>
      <c r="AB190" s="382">
        <f t="shared" si="45"/>
        <v>0</v>
      </c>
      <c r="AC190" s="382">
        <f t="shared" si="46"/>
        <v>0</v>
      </c>
      <c r="AD190" s="382">
        <f t="shared" si="47"/>
        <v>0</v>
      </c>
      <c r="AE190" s="382">
        <f t="shared" si="48"/>
        <v>0</v>
      </c>
      <c r="AF190" s="382">
        <f t="shared" si="49"/>
        <v>0</v>
      </c>
    </row>
    <row r="191" spans="2:32" ht="13.2" x14ac:dyDescent="0.25">
      <c r="B191" s="1"/>
      <c r="C191" s="29">
        <f>'T1 2024'!C191</f>
        <v>180</v>
      </c>
      <c r="D191" s="30">
        <f>'T1 2024'!D191</f>
        <v>0</v>
      </c>
      <c r="E191" s="54">
        <f>'T1 2024'!E191</f>
        <v>0</v>
      </c>
      <c r="F191" s="54">
        <f>'T1 2024'!F191</f>
        <v>0</v>
      </c>
      <c r="G191" s="54">
        <f>'T1 2024'!G191</f>
        <v>0</v>
      </c>
      <c r="H191" s="328"/>
      <c r="I191" s="329"/>
      <c r="J191" s="329"/>
      <c r="K191" s="300">
        <f t="shared" ref="K191:K209" si="55">SUM(H191:J191)*3.334</f>
        <v>0</v>
      </c>
      <c r="L191" s="203">
        <f t="shared" si="52"/>
        <v>0</v>
      </c>
      <c r="M191" s="325"/>
      <c r="N191" s="16"/>
      <c r="O191" s="301">
        <f t="shared" si="51"/>
        <v>0</v>
      </c>
      <c r="P191" s="16"/>
      <c r="Q191" s="305">
        <f t="shared" si="53"/>
        <v>0</v>
      </c>
      <c r="R191" s="332"/>
      <c r="S191" s="246">
        <f t="shared" si="50"/>
        <v>0</v>
      </c>
      <c r="T191" s="93">
        <f t="shared" si="54"/>
        <v>0</v>
      </c>
      <c r="U191" s="326"/>
      <c r="V191" s="245">
        <f t="shared" si="41"/>
        <v>0</v>
      </c>
      <c r="W191" s="203">
        <f t="shared" si="42"/>
        <v>1</v>
      </c>
      <c r="X191" s="3"/>
      <c r="Z191" s="382">
        <f t="shared" si="43"/>
        <v>0</v>
      </c>
      <c r="AA191" s="382">
        <f t="shared" si="44"/>
        <v>0</v>
      </c>
      <c r="AB191" s="382">
        <f t="shared" si="45"/>
        <v>0</v>
      </c>
      <c r="AC191" s="382">
        <f t="shared" si="46"/>
        <v>0</v>
      </c>
      <c r="AD191" s="382">
        <f t="shared" si="47"/>
        <v>0</v>
      </c>
      <c r="AE191" s="382">
        <f t="shared" si="48"/>
        <v>0</v>
      </c>
      <c r="AF191" s="382">
        <f t="shared" si="49"/>
        <v>0</v>
      </c>
    </row>
    <row r="192" spans="2:32" ht="13.2" x14ac:dyDescent="0.25">
      <c r="B192" s="1"/>
      <c r="C192" s="29">
        <f>'T1 2024'!C192</f>
        <v>181</v>
      </c>
      <c r="D192" s="30">
        <f>'T1 2024'!D192</f>
        <v>0</v>
      </c>
      <c r="E192" s="54">
        <f>'T1 2024'!E192</f>
        <v>0</v>
      </c>
      <c r="F192" s="54">
        <f>'T1 2024'!F192</f>
        <v>0</v>
      </c>
      <c r="G192" s="54">
        <f>'T1 2024'!G192</f>
        <v>0</v>
      </c>
      <c r="H192" s="328"/>
      <c r="I192" s="329"/>
      <c r="J192" s="329"/>
      <c r="K192" s="300">
        <f t="shared" si="55"/>
        <v>0</v>
      </c>
      <c r="L192" s="203">
        <f t="shared" si="52"/>
        <v>0</v>
      </c>
      <c r="M192" s="325"/>
      <c r="N192" s="16"/>
      <c r="O192" s="301">
        <f t="shared" si="51"/>
        <v>0</v>
      </c>
      <c r="P192" s="16"/>
      <c r="Q192" s="305">
        <f t="shared" si="53"/>
        <v>0</v>
      </c>
      <c r="R192" s="332"/>
      <c r="S192" s="246">
        <f t="shared" si="50"/>
        <v>0</v>
      </c>
      <c r="T192" s="93">
        <f t="shared" si="54"/>
        <v>0</v>
      </c>
      <c r="U192" s="326"/>
      <c r="V192" s="245">
        <f t="shared" si="41"/>
        <v>0</v>
      </c>
      <c r="W192" s="203">
        <f t="shared" si="42"/>
        <v>1</v>
      </c>
      <c r="X192" s="3"/>
      <c r="Z192" s="382">
        <f t="shared" si="43"/>
        <v>0</v>
      </c>
      <c r="AA192" s="382">
        <f t="shared" si="44"/>
        <v>0</v>
      </c>
      <c r="AB192" s="382">
        <f t="shared" si="45"/>
        <v>0</v>
      </c>
      <c r="AC192" s="382">
        <f t="shared" si="46"/>
        <v>0</v>
      </c>
      <c r="AD192" s="382">
        <f t="shared" si="47"/>
        <v>0</v>
      </c>
      <c r="AE192" s="382">
        <f t="shared" si="48"/>
        <v>0</v>
      </c>
      <c r="AF192" s="382">
        <f t="shared" si="49"/>
        <v>0</v>
      </c>
    </row>
    <row r="193" spans="2:32" ht="13.2" x14ac:dyDescent="0.25">
      <c r="B193" s="1"/>
      <c r="C193" s="29">
        <f>'T1 2024'!C193</f>
        <v>182</v>
      </c>
      <c r="D193" s="30">
        <f>'T1 2024'!D193</f>
        <v>0</v>
      </c>
      <c r="E193" s="54">
        <f>'T1 2024'!E193</f>
        <v>0</v>
      </c>
      <c r="F193" s="54">
        <f>'T1 2024'!F193</f>
        <v>0</v>
      </c>
      <c r="G193" s="54">
        <f>'T1 2024'!G193</f>
        <v>0</v>
      </c>
      <c r="H193" s="328"/>
      <c r="I193" s="329"/>
      <c r="J193" s="329"/>
      <c r="K193" s="300">
        <f t="shared" si="55"/>
        <v>0</v>
      </c>
      <c r="L193" s="203">
        <f t="shared" si="52"/>
        <v>0</v>
      </c>
      <c r="M193" s="325"/>
      <c r="N193" s="16"/>
      <c r="O193" s="301">
        <f t="shared" si="51"/>
        <v>0</v>
      </c>
      <c r="P193" s="16"/>
      <c r="Q193" s="305">
        <f t="shared" si="53"/>
        <v>0</v>
      </c>
      <c r="R193" s="332"/>
      <c r="S193" s="246">
        <f t="shared" si="50"/>
        <v>0</v>
      </c>
      <c r="T193" s="93">
        <f t="shared" si="54"/>
        <v>0</v>
      </c>
      <c r="U193" s="326"/>
      <c r="V193" s="245">
        <f t="shared" si="41"/>
        <v>0</v>
      </c>
      <c r="W193" s="203">
        <f t="shared" si="42"/>
        <v>1</v>
      </c>
      <c r="X193" s="3"/>
      <c r="Z193" s="382">
        <f t="shared" si="43"/>
        <v>0</v>
      </c>
      <c r="AA193" s="382">
        <f t="shared" si="44"/>
        <v>0</v>
      </c>
      <c r="AB193" s="382">
        <f t="shared" si="45"/>
        <v>0</v>
      </c>
      <c r="AC193" s="382">
        <f t="shared" si="46"/>
        <v>0</v>
      </c>
      <c r="AD193" s="382">
        <f t="shared" si="47"/>
        <v>0</v>
      </c>
      <c r="AE193" s="382">
        <f t="shared" si="48"/>
        <v>0</v>
      </c>
      <c r="AF193" s="382">
        <f t="shared" si="49"/>
        <v>0</v>
      </c>
    </row>
    <row r="194" spans="2:32" ht="13.2" x14ac:dyDescent="0.25">
      <c r="B194" s="1"/>
      <c r="C194" s="29">
        <f>'T1 2024'!C194</f>
        <v>183</v>
      </c>
      <c r="D194" s="30">
        <f>'T1 2024'!D194</f>
        <v>0</v>
      </c>
      <c r="E194" s="54">
        <f>'T1 2024'!E194</f>
        <v>0</v>
      </c>
      <c r="F194" s="54">
        <f>'T1 2024'!F194</f>
        <v>0</v>
      </c>
      <c r="G194" s="54">
        <f>'T1 2024'!G194</f>
        <v>0</v>
      </c>
      <c r="H194" s="328"/>
      <c r="I194" s="329"/>
      <c r="J194" s="329"/>
      <c r="K194" s="300">
        <f t="shared" si="55"/>
        <v>0</v>
      </c>
      <c r="L194" s="203">
        <f t="shared" si="52"/>
        <v>0</v>
      </c>
      <c r="M194" s="325"/>
      <c r="N194" s="16"/>
      <c r="O194" s="301">
        <f t="shared" si="51"/>
        <v>0</v>
      </c>
      <c r="P194" s="16"/>
      <c r="Q194" s="305">
        <f t="shared" si="53"/>
        <v>0</v>
      </c>
      <c r="R194" s="332"/>
      <c r="S194" s="246">
        <f t="shared" si="50"/>
        <v>0</v>
      </c>
      <c r="T194" s="93">
        <f t="shared" si="54"/>
        <v>0</v>
      </c>
      <c r="U194" s="326"/>
      <c r="V194" s="245">
        <f t="shared" ref="V194:V210" si="56">T194+L194</f>
        <v>0</v>
      </c>
      <c r="W194" s="203">
        <f t="shared" ref="W194:W210" si="57">IF(V194&gt;79,7,IF(V194&gt;69,6,IF(V194&gt;59,5,IF(V194&gt;49,4,IF(V194&gt;39,3,IF(V194&gt;29,2,1))))))</f>
        <v>1</v>
      </c>
      <c r="X194" s="3"/>
      <c r="Z194" s="382">
        <f t="shared" ref="Z194:Z210" si="58">IF(V194&lt;29.9,IF(V194&gt;0.1,1,0),0)</f>
        <v>0</v>
      </c>
      <c r="AA194" s="382">
        <f t="shared" ref="AA194:AA210" si="59">IF(V194&lt;39.9,IF(V194&gt;29.9,1,0),0)</f>
        <v>0</v>
      </c>
      <c r="AB194" s="382">
        <f t="shared" ref="AB194:AB210" si="60">IF(V194&lt;49.9,IF(V194&gt;39.9,1,0),0)</f>
        <v>0</v>
      </c>
      <c r="AC194" s="382">
        <f t="shared" ref="AC194:AC210" si="61">IF(V194&lt;59.9,IF(V194&gt;49.9,1,0),0)</f>
        <v>0</v>
      </c>
      <c r="AD194" s="382">
        <f t="shared" ref="AD194:AD210" si="62">IF(V194&lt;69.9,IF(V194&gt;59.9,1,0),0)</f>
        <v>0</v>
      </c>
      <c r="AE194" s="382">
        <f t="shared" ref="AE194:AE210" si="63">IF(V194&lt;79.9,IF(V194&gt;69.9,1,0),0)</f>
        <v>0</v>
      </c>
      <c r="AF194" s="382">
        <f t="shared" ref="AF194:AF210" si="64">IF(V194&lt;101,IF(V194&gt;79.9,1,0),0)</f>
        <v>0</v>
      </c>
    </row>
    <row r="195" spans="2:32" ht="13.2" x14ac:dyDescent="0.25">
      <c r="B195" s="1"/>
      <c r="C195" s="29">
        <f>'T1 2024'!C195</f>
        <v>184</v>
      </c>
      <c r="D195" s="30">
        <f>'T1 2024'!D195</f>
        <v>0</v>
      </c>
      <c r="E195" s="54">
        <f>'T1 2024'!E195</f>
        <v>0</v>
      </c>
      <c r="F195" s="54">
        <f>'T1 2024'!F195</f>
        <v>0</v>
      </c>
      <c r="G195" s="54">
        <f>'T1 2024'!G195</f>
        <v>0</v>
      </c>
      <c r="H195" s="328"/>
      <c r="I195" s="329"/>
      <c r="J195" s="329"/>
      <c r="K195" s="300">
        <f t="shared" si="55"/>
        <v>0</v>
      </c>
      <c r="L195" s="203">
        <f t="shared" si="52"/>
        <v>0</v>
      </c>
      <c r="M195" s="325"/>
      <c r="N195" s="16"/>
      <c r="O195" s="301">
        <f t="shared" si="51"/>
        <v>0</v>
      </c>
      <c r="P195" s="16"/>
      <c r="Q195" s="305">
        <f t="shared" si="53"/>
        <v>0</v>
      </c>
      <c r="R195" s="332"/>
      <c r="S195" s="246">
        <f t="shared" ref="S195:S210" si="65">IF(R$11=1,O195*6.67,IF(R$11=2,(Q195+O195)*3.34))</f>
        <v>0</v>
      </c>
      <c r="T195" s="93">
        <f t="shared" si="54"/>
        <v>0</v>
      </c>
      <c r="U195" s="326"/>
      <c r="V195" s="245">
        <f t="shared" si="56"/>
        <v>0</v>
      </c>
      <c r="W195" s="203">
        <f t="shared" si="57"/>
        <v>1</v>
      </c>
      <c r="X195" s="3"/>
      <c r="Z195" s="382">
        <f t="shared" si="58"/>
        <v>0</v>
      </c>
      <c r="AA195" s="382">
        <f t="shared" si="59"/>
        <v>0</v>
      </c>
      <c r="AB195" s="382">
        <f t="shared" si="60"/>
        <v>0</v>
      </c>
      <c r="AC195" s="382">
        <f t="shared" si="61"/>
        <v>0</v>
      </c>
      <c r="AD195" s="382">
        <f t="shared" si="62"/>
        <v>0</v>
      </c>
      <c r="AE195" s="382">
        <f t="shared" si="63"/>
        <v>0</v>
      </c>
      <c r="AF195" s="382">
        <f t="shared" si="64"/>
        <v>0</v>
      </c>
    </row>
    <row r="196" spans="2:32" ht="13.2" x14ac:dyDescent="0.25">
      <c r="B196" s="1"/>
      <c r="C196" s="29">
        <f>'T1 2024'!C196</f>
        <v>185</v>
      </c>
      <c r="D196" s="30">
        <f>'T1 2024'!D196</f>
        <v>0</v>
      </c>
      <c r="E196" s="54">
        <f>'T1 2024'!E196</f>
        <v>0</v>
      </c>
      <c r="F196" s="54">
        <f>'T1 2024'!F196</f>
        <v>0</v>
      </c>
      <c r="G196" s="54">
        <f>'T1 2024'!G196</f>
        <v>0</v>
      </c>
      <c r="H196" s="328"/>
      <c r="I196" s="329"/>
      <c r="J196" s="329"/>
      <c r="K196" s="300">
        <f t="shared" si="55"/>
        <v>0</v>
      </c>
      <c r="L196" s="203">
        <f t="shared" si="52"/>
        <v>0</v>
      </c>
      <c r="M196" s="325"/>
      <c r="N196" s="16"/>
      <c r="O196" s="301">
        <f t="shared" si="51"/>
        <v>0</v>
      </c>
      <c r="P196" s="16"/>
      <c r="Q196" s="305">
        <f t="shared" si="53"/>
        <v>0</v>
      </c>
      <c r="R196" s="332"/>
      <c r="S196" s="246">
        <f t="shared" si="65"/>
        <v>0</v>
      </c>
      <c r="T196" s="93">
        <f t="shared" si="54"/>
        <v>0</v>
      </c>
      <c r="U196" s="326"/>
      <c r="V196" s="245">
        <f t="shared" si="56"/>
        <v>0</v>
      </c>
      <c r="W196" s="203">
        <f t="shared" si="57"/>
        <v>1</v>
      </c>
      <c r="X196" s="3"/>
      <c r="Z196" s="382">
        <f t="shared" si="58"/>
        <v>0</v>
      </c>
      <c r="AA196" s="382">
        <f t="shared" si="59"/>
        <v>0</v>
      </c>
      <c r="AB196" s="382">
        <f t="shared" si="60"/>
        <v>0</v>
      </c>
      <c r="AC196" s="382">
        <f t="shared" si="61"/>
        <v>0</v>
      </c>
      <c r="AD196" s="382">
        <f t="shared" si="62"/>
        <v>0</v>
      </c>
      <c r="AE196" s="382">
        <f t="shared" si="63"/>
        <v>0</v>
      </c>
      <c r="AF196" s="382">
        <f t="shared" si="64"/>
        <v>0</v>
      </c>
    </row>
    <row r="197" spans="2:32" ht="13.2" x14ac:dyDescent="0.25">
      <c r="B197" s="1"/>
      <c r="C197" s="29">
        <f>'T1 2024'!C197</f>
        <v>186</v>
      </c>
      <c r="D197" s="30">
        <f>'T1 2024'!D197</f>
        <v>0</v>
      </c>
      <c r="E197" s="54">
        <f>'T1 2024'!E197</f>
        <v>0</v>
      </c>
      <c r="F197" s="54">
        <f>'T1 2024'!F197</f>
        <v>0</v>
      </c>
      <c r="G197" s="54">
        <f>'T1 2024'!G197</f>
        <v>0</v>
      </c>
      <c r="H197" s="328"/>
      <c r="I197" s="329"/>
      <c r="J197" s="329"/>
      <c r="K197" s="300">
        <f t="shared" si="55"/>
        <v>0</v>
      </c>
      <c r="L197" s="203">
        <f t="shared" si="52"/>
        <v>0</v>
      </c>
      <c r="M197" s="325"/>
      <c r="N197" s="16"/>
      <c r="O197" s="301">
        <f t="shared" si="51"/>
        <v>0</v>
      </c>
      <c r="P197" s="16"/>
      <c r="Q197" s="305">
        <f t="shared" si="53"/>
        <v>0</v>
      </c>
      <c r="R197" s="332"/>
      <c r="S197" s="246">
        <f t="shared" si="65"/>
        <v>0</v>
      </c>
      <c r="T197" s="93">
        <f t="shared" si="54"/>
        <v>0</v>
      </c>
      <c r="U197" s="326"/>
      <c r="V197" s="245">
        <f t="shared" si="56"/>
        <v>0</v>
      </c>
      <c r="W197" s="203">
        <f t="shared" si="57"/>
        <v>1</v>
      </c>
      <c r="X197" s="3"/>
      <c r="Z197" s="382">
        <f t="shared" si="58"/>
        <v>0</v>
      </c>
      <c r="AA197" s="382">
        <f t="shared" si="59"/>
        <v>0</v>
      </c>
      <c r="AB197" s="382">
        <f t="shared" si="60"/>
        <v>0</v>
      </c>
      <c r="AC197" s="382">
        <f t="shared" si="61"/>
        <v>0</v>
      </c>
      <c r="AD197" s="382">
        <f t="shared" si="62"/>
        <v>0</v>
      </c>
      <c r="AE197" s="382">
        <f t="shared" si="63"/>
        <v>0</v>
      </c>
      <c r="AF197" s="382">
        <f t="shared" si="64"/>
        <v>0</v>
      </c>
    </row>
    <row r="198" spans="2:32" ht="13.2" x14ac:dyDescent="0.25">
      <c r="B198" s="1"/>
      <c r="C198" s="29">
        <f>'T1 2024'!C198</f>
        <v>187</v>
      </c>
      <c r="D198" s="30">
        <f>'T1 2024'!D198</f>
        <v>0</v>
      </c>
      <c r="E198" s="54">
        <f>'T1 2024'!E198</f>
        <v>0</v>
      </c>
      <c r="F198" s="54">
        <f>'T1 2024'!F198</f>
        <v>0</v>
      </c>
      <c r="G198" s="54">
        <f>'T1 2024'!G198</f>
        <v>0</v>
      </c>
      <c r="H198" s="328"/>
      <c r="I198" s="329"/>
      <c r="J198" s="329"/>
      <c r="K198" s="300">
        <f t="shared" si="55"/>
        <v>0</v>
      </c>
      <c r="L198" s="203">
        <f t="shared" si="52"/>
        <v>0</v>
      </c>
      <c r="M198" s="325"/>
      <c r="N198" s="16"/>
      <c r="O198" s="301">
        <f t="shared" si="51"/>
        <v>0</v>
      </c>
      <c r="P198" s="16"/>
      <c r="Q198" s="305">
        <f t="shared" si="53"/>
        <v>0</v>
      </c>
      <c r="R198" s="332"/>
      <c r="S198" s="246">
        <f t="shared" si="65"/>
        <v>0</v>
      </c>
      <c r="T198" s="93">
        <f t="shared" si="54"/>
        <v>0</v>
      </c>
      <c r="U198" s="326"/>
      <c r="V198" s="245">
        <f t="shared" si="56"/>
        <v>0</v>
      </c>
      <c r="W198" s="203">
        <f t="shared" si="57"/>
        <v>1</v>
      </c>
      <c r="X198" s="3"/>
      <c r="Z198" s="382">
        <f t="shared" si="58"/>
        <v>0</v>
      </c>
      <c r="AA198" s="382">
        <f t="shared" si="59"/>
        <v>0</v>
      </c>
      <c r="AB198" s="382">
        <f t="shared" si="60"/>
        <v>0</v>
      </c>
      <c r="AC198" s="382">
        <f t="shared" si="61"/>
        <v>0</v>
      </c>
      <c r="AD198" s="382">
        <f t="shared" si="62"/>
        <v>0</v>
      </c>
      <c r="AE198" s="382">
        <f t="shared" si="63"/>
        <v>0</v>
      </c>
      <c r="AF198" s="382">
        <f t="shared" si="64"/>
        <v>0</v>
      </c>
    </row>
    <row r="199" spans="2:32" ht="13.2" x14ac:dyDescent="0.25">
      <c r="B199" s="1"/>
      <c r="C199" s="29">
        <f>'T1 2024'!C199</f>
        <v>188</v>
      </c>
      <c r="D199" s="30">
        <f>'T1 2024'!D199</f>
        <v>0</v>
      </c>
      <c r="E199" s="54">
        <f>'T1 2024'!E199</f>
        <v>0</v>
      </c>
      <c r="F199" s="54">
        <f>'T1 2024'!F199</f>
        <v>0</v>
      </c>
      <c r="G199" s="54">
        <f>'T1 2024'!G199</f>
        <v>0</v>
      </c>
      <c r="H199" s="328"/>
      <c r="I199" s="329"/>
      <c r="J199" s="329"/>
      <c r="K199" s="300">
        <f t="shared" si="55"/>
        <v>0</v>
      </c>
      <c r="L199" s="203">
        <f t="shared" si="52"/>
        <v>0</v>
      </c>
      <c r="M199" s="325"/>
      <c r="N199" s="16"/>
      <c r="O199" s="301">
        <f t="shared" si="51"/>
        <v>0</v>
      </c>
      <c r="P199" s="16"/>
      <c r="Q199" s="305">
        <f t="shared" si="53"/>
        <v>0</v>
      </c>
      <c r="R199" s="332"/>
      <c r="S199" s="246">
        <f t="shared" si="65"/>
        <v>0</v>
      </c>
      <c r="T199" s="93">
        <f t="shared" si="54"/>
        <v>0</v>
      </c>
      <c r="U199" s="326"/>
      <c r="V199" s="245">
        <f t="shared" si="56"/>
        <v>0</v>
      </c>
      <c r="W199" s="203">
        <f t="shared" si="57"/>
        <v>1</v>
      </c>
      <c r="X199" s="3"/>
      <c r="Z199" s="382">
        <f t="shared" si="58"/>
        <v>0</v>
      </c>
      <c r="AA199" s="382">
        <f t="shared" si="59"/>
        <v>0</v>
      </c>
      <c r="AB199" s="382">
        <f t="shared" si="60"/>
        <v>0</v>
      </c>
      <c r="AC199" s="382">
        <f t="shared" si="61"/>
        <v>0</v>
      </c>
      <c r="AD199" s="382">
        <f t="shared" si="62"/>
        <v>0</v>
      </c>
      <c r="AE199" s="382">
        <f t="shared" si="63"/>
        <v>0</v>
      </c>
      <c r="AF199" s="382">
        <f t="shared" si="64"/>
        <v>0</v>
      </c>
    </row>
    <row r="200" spans="2:32" ht="13.2" x14ac:dyDescent="0.25">
      <c r="B200" s="1"/>
      <c r="C200" s="29">
        <f>'T1 2024'!C200</f>
        <v>189</v>
      </c>
      <c r="D200" s="30">
        <f>'T1 2024'!D200</f>
        <v>0</v>
      </c>
      <c r="E200" s="54">
        <f>'T1 2024'!E200</f>
        <v>0</v>
      </c>
      <c r="F200" s="54">
        <f>'T1 2024'!F200</f>
        <v>0</v>
      </c>
      <c r="G200" s="54">
        <f>'T1 2024'!G200</f>
        <v>0</v>
      </c>
      <c r="H200" s="328"/>
      <c r="I200" s="329"/>
      <c r="J200" s="329"/>
      <c r="K200" s="300">
        <f t="shared" si="55"/>
        <v>0</v>
      </c>
      <c r="L200" s="203">
        <f t="shared" si="52"/>
        <v>0</v>
      </c>
      <c r="M200" s="325"/>
      <c r="N200" s="16"/>
      <c r="O200" s="301">
        <f t="shared" si="51"/>
        <v>0</v>
      </c>
      <c r="P200" s="16"/>
      <c r="Q200" s="305">
        <f t="shared" si="53"/>
        <v>0</v>
      </c>
      <c r="R200" s="332"/>
      <c r="S200" s="246">
        <f t="shared" si="65"/>
        <v>0</v>
      </c>
      <c r="T200" s="93">
        <f t="shared" si="54"/>
        <v>0</v>
      </c>
      <c r="U200" s="326"/>
      <c r="V200" s="245">
        <f t="shared" si="56"/>
        <v>0</v>
      </c>
      <c r="W200" s="203">
        <f t="shared" si="57"/>
        <v>1</v>
      </c>
      <c r="X200" s="3"/>
      <c r="Z200" s="382">
        <f t="shared" si="58"/>
        <v>0</v>
      </c>
      <c r="AA200" s="382">
        <f t="shared" si="59"/>
        <v>0</v>
      </c>
      <c r="AB200" s="382">
        <f t="shared" si="60"/>
        <v>0</v>
      </c>
      <c r="AC200" s="382">
        <f t="shared" si="61"/>
        <v>0</v>
      </c>
      <c r="AD200" s="382">
        <f t="shared" si="62"/>
        <v>0</v>
      </c>
      <c r="AE200" s="382">
        <f t="shared" si="63"/>
        <v>0</v>
      </c>
      <c r="AF200" s="382">
        <f t="shared" si="64"/>
        <v>0</v>
      </c>
    </row>
    <row r="201" spans="2:32" ht="13.2" x14ac:dyDescent="0.25">
      <c r="B201" s="1"/>
      <c r="C201" s="29">
        <f>'T1 2024'!C201</f>
        <v>190</v>
      </c>
      <c r="D201" s="30">
        <f>'T1 2024'!D201</f>
        <v>0</v>
      </c>
      <c r="E201" s="54">
        <f>'T1 2024'!E201</f>
        <v>0</v>
      </c>
      <c r="F201" s="54">
        <f>'T1 2024'!F201</f>
        <v>0</v>
      </c>
      <c r="G201" s="54">
        <f>'T1 2024'!G201</f>
        <v>0</v>
      </c>
      <c r="H201" s="328"/>
      <c r="I201" s="329"/>
      <c r="J201" s="329"/>
      <c r="K201" s="300">
        <f t="shared" si="55"/>
        <v>0</v>
      </c>
      <c r="L201" s="203">
        <f t="shared" si="52"/>
        <v>0</v>
      </c>
      <c r="M201" s="325"/>
      <c r="N201" s="16"/>
      <c r="O201" s="301">
        <f t="shared" si="51"/>
        <v>0</v>
      </c>
      <c r="P201" s="16"/>
      <c r="Q201" s="305">
        <f t="shared" si="53"/>
        <v>0</v>
      </c>
      <c r="R201" s="332"/>
      <c r="S201" s="246">
        <f t="shared" si="65"/>
        <v>0</v>
      </c>
      <c r="T201" s="93">
        <f t="shared" si="54"/>
        <v>0</v>
      </c>
      <c r="U201" s="326"/>
      <c r="V201" s="245">
        <f t="shared" si="56"/>
        <v>0</v>
      </c>
      <c r="W201" s="203">
        <f t="shared" si="57"/>
        <v>1</v>
      </c>
      <c r="X201" s="3"/>
      <c r="Z201" s="382">
        <f t="shared" si="58"/>
        <v>0</v>
      </c>
      <c r="AA201" s="382">
        <f t="shared" si="59"/>
        <v>0</v>
      </c>
      <c r="AB201" s="382">
        <f t="shared" si="60"/>
        <v>0</v>
      </c>
      <c r="AC201" s="382">
        <f t="shared" si="61"/>
        <v>0</v>
      </c>
      <c r="AD201" s="382">
        <f t="shared" si="62"/>
        <v>0</v>
      </c>
      <c r="AE201" s="382">
        <f t="shared" si="63"/>
        <v>0</v>
      </c>
      <c r="AF201" s="382">
        <f t="shared" si="64"/>
        <v>0</v>
      </c>
    </row>
    <row r="202" spans="2:32" ht="13.2" x14ac:dyDescent="0.25">
      <c r="B202" s="1"/>
      <c r="C202" s="29">
        <f>'T1 2024'!C202</f>
        <v>191</v>
      </c>
      <c r="D202" s="30">
        <f>'T1 2024'!D202</f>
        <v>0</v>
      </c>
      <c r="E202" s="54">
        <f>'T1 2024'!E202</f>
        <v>0</v>
      </c>
      <c r="F202" s="54">
        <f>'T1 2024'!F202</f>
        <v>0</v>
      </c>
      <c r="G202" s="54">
        <f>'T1 2024'!G202</f>
        <v>0</v>
      </c>
      <c r="H202" s="328"/>
      <c r="I202" s="329"/>
      <c r="J202" s="329"/>
      <c r="K202" s="300">
        <f t="shared" si="55"/>
        <v>0</v>
      </c>
      <c r="L202" s="203">
        <f t="shared" si="52"/>
        <v>0</v>
      </c>
      <c r="M202" s="325"/>
      <c r="N202" s="16"/>
      <c r="O202" s="301">
        <f t="shared" si="51"/>
        <v>0</v>
      </c>
      <c r="P202" s="16"/>
      <c r="Q202" s="305">
        <f t="shared" si="53"/>
        <v>0</v>
      </c>
      <c r="R202" s="332"/>
      <c r="S202" s="246">
        <f t="shared" si="65"/>
        <v>0</v>
      </c>
      <c r="T202" s="93">
        <f t="shared" si="54"/>
        <v>0</v>
      </c>
      <c r="U202" s="326"/>
      <c r="V202" s="245">
        <f t="shared" si="56"/>
        <v>0</v>
      </c>
      <c r="W202" s="203">
        <f t="shared" si="57"/>
        <v>1</v>
      </c>
      <c r="X202" s="3"/>
      <c r="Z202" s="382">
        <f t="shared" si="58"/>
        <v>0</v>
      </c>
      <c r="AA202" s="382">
        <f t="shared" si="59"/>
        <v>0</v>
      </c>
      <c r="AB202" s="382">
        <f t="shared" si="60"/>
        <v>0</v>
      </c>
      <c r="AC202" s="382">
        <f t="shared" si="61"/>
        <v>0</v>
      </c>
      <c r="AD202" s="382">
        <f t="shared" si="62"/>
        <v>0</v>
      </c>
      <c r="AE202" s="382">
        <f t="shared" si="63"/>
        <v>0</v>
      </c>
      <c r="AF202" s="382">
        <f t="shared" si="64"/>
        <v>0</v>
      </c>
    </row>
    <row r="203" spans="2:32" ht="13.2" x14ac:dyDescent="0.25">
      <c r="B203" s="1"/>
      <c r="C203" s="29">
        <f>'T1 2024'!C203</f>
        <v>192</v>
      </c>
      <c r="D203" s="30">
        <f>'T1 2024'!D203</f>
        <v>0</v>
      </c>
      <c r="E203" s="54">
        <f>'T1 2024'!E203</f>
        <v>0</v>
      </c>
      <c r="F203" s="54">
        <f>'T1 2024'!F203</f>
        <v>0</v>
      </c>
      <c r="G203" s="54">
        <f>'T1 2024'!G203</f>
        <v>0</v>
      </c>
      <c r="H203" s="328"/>
      <c r="I203" s="329"/>
      <c r="J203" s="329"/>
      <c r="K203" s="300">
        <f t="shared" si="55"/>
        <v>0</v>
      </c>
      <c r="L203" s="203">
        <f t="shared" si="52"/>
        <v>0</v>
      </c>
      <c r="M203" s="325"/>
      <c r="N203" s="16"/>
      <c r="O203" s="301">
        <f t="shared" si="51"/>
        <v>0</v>
      </c>
      <c r="P203" s="16"/>
      <c r="Q203" s="305">
        <f t="shared" si="53"/>
        <v>0</v>
      </c>
      <c r="R203" s="332"/>
      <c r="S203" s="246">
        <f t="shared" si="65"/>
        <v>0</v>
      </c>
      <c r="T203" s="93">
        <f t="shared" si="54"/>
        <v>0</v>
      </c>
      <c r="U203" s="326"/>
      <c r="V203" s="245">
        <f t="shared" si="56"/>
        <v>0</v>
      </c>
      <c r="W203" s="203">
        <f t="shared" si="57"/>
        <v>1</v>
      </c>
      <c r="X203" s="3"/>
      <c r="Z203" s="382">
        <f t="shared" si="58"/>
        <v>0</v>
      </c>
      <c r="AA203" s="382">
        <f t="shared" si="59"/>
        <v>0</v>
      </c>
      <c r="AB203" s="382">
        <f t="shared" si="60"/>
        <v>0</v>
      </c>
      <c r="AC203" s="382">
        <f t="shared" si="61"/>
        <v>0</v>
      </c>
      <c r="AD203" s="382">
        <f t="shared" si="62"/>
        <v>0</v>
      </c>
      <c r="AE203" s="382">
        <f t="shared" si="63"/>
        <v>0</v>
      </c>
      <c r="AF203" s="382">
        <f t="shared" si="64"/>
        <v>0</v>
      </c>
    </row>
    <row r="204" spans="2:32" ht="13.2" x14ac:dyDescent="0.25">
      <c r="B204" s="1"/>
      <c r="C204" s="29">
        <f>'T1 2024'!C204</f>
        <v>193</v>
      </c>
      <c r="D204" s="30">
        <f>'T1 2024'!D204</f>
        <v>0</v>
      </c>
      <c r="E204" s="54">
        <f>'T1 2024'!E204</f>
        <v>0</v>
      </c>
      <c r="F204" s="54">
        <f>'T1 2024'!F204</f>
        <v>0</v>
      </c>
      <c r="G204" s="54">
        <f>'T1 2024'!G204</f>
        <v>0</v>
      </c>
      <c r="H204" s="328"/>
      <c r="I204" s="329"/>
      <c r="J204" s="329"/>
      <c r="K204" s="300">
        <f t="shared" si="55"/>
        <v>0</v>
      </c>
      <c r="L204" s="203">
        <f t="shared" si="52"/>
        <v>0</v>
      </c>
      <c r="M204" s="325"/>
      <c r="N204" s="16"/>
      <c r="O204" s="301">
        <f t="shared" si="51"/>
        <v>0</v>
      </c>
      <c r="P204" s="16"/>
      <c r="Q204" s="305">
        <f t="shared" si="53"/>
        <v>0</v>
      </c>
      <c r="R204" s="332"/>
      <c r="S204" s="246">
        <f t="shared" si="65"/>
        <v>0</v>
      </c>
      <c r="T204" s="93">
        <f t="shared" si="54"/>
        <v>0</v>
      </c>
      <c r="U204" s="326"/>
      <c r="V204" s="245">
        <f t="shared" si="56"/>
        <v>0</v>
      </c>
      <c r="W204" s="203">
        <f t="shared" si="57"/>
        <v>1</v>
      </c>
      <c r="X204" s="3"/>
      <c r="Z204" s="382">
        <f t="shared" si="58"/>
        <v>0</v>
      </c>
      <c r="AA204" s="382">
        <f t="shared" si="59"/>
        <v>0</v>
      </c>
      <c r="AB204" s="382">
        <f t="shared" si="60"/>
        <v>0</v>
      </c>
      <c r="AC204" s="382">
        <f t="shared" si="61"/>
        <v>0</v>
      </c>
      <c r="AD204" s="382">
        <f t="shared" si="62"/>
        <v>0</v>
      </c>
      <c r="AE204" s="382">
        <f t="shared" si="63"/>
        <v>0</v>
      </c>
      <c r="AF204" s="382">
        <f t="shared" si="64"/>
        <v>0</v>
      </c>
    </row>
    <row r="205" spans="2:32" ht="13.2" x14ac:dyDescent="0.25">
      <c r="B205" s="1"/>
      <c r="C205" s="29">
        <f>'T1 2024'!C205</f>
        <v>194</v>
      </c>
      <c r="D205" s="30">
        <f>'T1 2024'!D205</f>
        <v>0</v>
      </c>
      <c r="E205" s="54">
        <f>'T1 2024'!E205</f>
        <v>0</v>
      </c>
      <c r="F205" s="54">
        <f>'T1 2024'!F205</f>
        <v>0</v>
      </c>
      <c r="G205" s="54">
        <f>'T1 2024'!G205</f>
        <v>0</v>
      </c>
      <c r="H205" s="328"/>
      <c r="I205" s="329"/>
      <c r="J205" s="329"/>
      <c r="K205" s="300">
        <f t="shared" si="55"/>
        <v>0</v>
      </c>
      <c r="L205" s="203">
        <f t="shared" si="52"/>
        <v>0</v>
      </c>
      <c r="M205" s="325"/>
      <c r="N205" s="16"/>
      <c r="O205" s="301">
        <f t="shared" ref="O205:O211" si="66">N205*N$11</f>
        <v>0</v>
      </c>
      <c r="P205" s="16"/>
      <c r="Q205" s="305">
        <f t="shared" si="53"/>
        <v>0</v>
      </c>
      <c r="R205" s="332"/>
      <c r="S205" s="246">
        <f t="shared" si="65"/>
        <v>0</v>
      </c>
      <c r="T205" s="93">
        <f t="shared" si="54"/>
        <v>0</v>
      </c>
      <c r="U205" s="326"/>
      <c r="V205" s="245">
        <f t="shared" si="56"/>
        <v>0</v>
      </c>
      <c r="W205" s="203">
        <f t="shared" si="57"/>
        <v>1</v>
      </c>
      <c r="X205" s="3"/>
      <c r="Z205" s="382">
        <f t="shared" si="58"/>
        <v>0</v>
      </c>
      <c r="AA205" s="382">
        <f t="shared" si="59"/>
        <v>0</v>
      </c>
      <c r="AB205" s="382">
        <f t="shared" si="60"/>
        <v>0</v>
      </c>
      <c r="AC205" s="382">
        <f t="shared" si="61"/>
        <v>0</v>
      </c>
      <c r="AD205" s="382">
        <f t="shared" si="62"/>
        <v>0</v>
      </c>
      <c r="AE205" s="382">
        <f t="shared" si="63"/>
        <v>0</v>
      </c>
      <c r="AF205" s="382">
        <f t="shared" si="64"/>
        <v>0</v>
      </c>
    </row>
    <row r="206" spans="2:32" ht="13.2" x14ac:dyDescent="0.25">
      <c r="B206" s="1"/>
      <c r="C206" s="29">
        <f>'T1 2024'!C206</f>
        <v>195</v>
      </c>
      <c r="D206" s="30">
        <f>'T1 2024'!D206</f>
        <v>0</v>
      </c>
      <c r="E206" s="54">
        <f>'T1 2024'!E206</f>
        <v>0</v>
      </c>
      <c r="F206" s="54">
        <f>'T1 2024'!F206</f>
        <v>0</v>
      </c>
      <c r="G206" s="54">
        <f>'T1 2024'!G206</f>
        <v>0</v>
      </c>
      <c r="H206" s="328"/>
      <c r="I206" s="329"/>
      <c r="J206" s="329"/>
      <c r="K206" s="300">
        <f t="shared" si="55"/>
        <v>0</v>
      </c>
      <c r="L206" s="203">
        <f t="shared" ref="L206:L211" si="67">K206*0.4</f>
        <v>0</v>
      </c>
      <c r="M206" s="325"/>
      <c r="N206" s="16"/>
      <c r="O206" s="301">
        <f t="shared" si="66"/>
        <v>0</v>
      </c>
      <c r="P206" s="16"/>
      <c r="Q206" s="305">
        <f t="shared" ref="Q206:Q211" si="68">P206*P$11</f>
        <v>0</v>
      </c>
      <c r="R206" s="332"/>
      <c r="S206" s="246">
        <f t="shared" si="65"/>
        <v>0</v>
      </c>
      <c r="T206" s="93">
        <f t="shared" ref="T206:T211" si="69">S206*0.6</f>
        <v>0</v>
      </c>
      <c r="U206" s="326"/>
      <c r="V206" s="245">
        <f t="shared" si="56"/>
        <v>0</v>
      </c>
      <c r="W206" s="203">
        <f t="shared" si="57"/>
        <v>1</v>
      </c>
      <c r="X206" s="3"/>
      <c r="Z206" s="382">
        <f t="shared" si="58"/>
        <v>0</v>
      </c>
      <c r="AA206" s="382">
        <f t="shared" si="59"/>
        <v>0</v>
      </c>
      <c r="AB206" s="382">
        <f t="shared" si="60"/>
        <v>0</v>
      </c>
      <c r="AC206" s="382">
        <f t="shared" si="61"/>
        <v>0</v>
      </c>
      <c r="AD206" s="382">
        <f t="shared" si="62"/>
        <v>0</v>
      </c>
      <c r="AE206" s="382">
        <f t="shared" si="63"/>
        <v>0</v>
      </c>
      <c r="AF206" s="382">
        <f t="shared" si="64"/>
        <v>0</v>
      </c>
    </row>
    <row r="207" spans="2:32" ht="13.2" x14ac:dyDescent="0.25">
      <c r="B207" s="1"/>
      <c r="C207" s="29">
        <f>'T1 2024'!C207</f>
        <v>196</v>
      </c>
      <c r="D207" s="30">
        <f>'T1 2024'!D207</f>
        <v>0</v>
      </c>
      <c r="E207" s="54">
        <f>'T1 2024'!E207</f>
        <v>0</v>
      </c>
      <c r="F207" s="54">
        <f>'T1 2024'!F207</f>
        <v>0</v>
      </c>
      <c r="G207" s="54">
        <f>'T1 2024'!G207</f>
        <v>0</v>
      </c>
      <c r="H207" s="328"/>
      <c r="I207" s="329"/>
      <c r="J207" s="329"/>
      <c r="K207" s="300">
        <f t="shared" si="55"/>
        <v>0</v>
      </c>
      <c r="L207" s="203">
        <f t="shared" si="67"/>
        <v>0</v>
      </c>
      <c r="M207" s="325"/>
      <c r="N207" s="16"/>
      <c r="O207" s="301">
        <f t="shared" si="66"/>
        <v>0</v>
      </c>
      <c r="P207" s="16"/>
      <c r="Q207" s="305">
        <f t="shared" si="68"/>
        <v>0</v>
      </c>
      <c r="R207" s="332"/>
      <c r="S207" s="246">
        <f t="shared" si="65"/>
        <v>0</v>
      </c>
      <c r="T207" s="93">
        <f t="shared" si="69"/>
        <v>0</v>
      </c>
      <c r="U207" s="326"/>
      <c r="V207" s="245">
        <f t="shared" si="56"/>
        <v>0</v>
      </c>
      <c r="W207" s="203">
        <f t="shared" si="57"/>
        <v>1</v>
      </c>
      <c r="X207" s="3"/>
      <c r="Z207" s="382">
        <f t="shared" si="58"/>
        <v>0</v>
      </c>
      <c r="AA207" s="382">
        <f t="shared" si="59"/>
        <v>0</v>
      </c>
      <c r="AB207" s="382">
        <f t="shared" si="60"/>
        <v>0</v>
      </c>
      <c r="AC207" s="382">
        <f t="shared" si="61"/>
        <v>0</v>
      </c>
      <c r="AD207" s="382">
        <f t="shared" si="62"/>
        <v>0</v>
      </c>
      <c r="AE207" s="382">
        <f t="shared" si="63"/>
        <v>0</v>
      </c>
      <c r="AF207" s="382">
        <f t="shared" si="64"/>
        <v>0</v>
      </c>
    </row>
    <row r="208" spans="2:32" ht="13.2" x14ac:dyDescent="0.25">
      <c r="B208" s="1"/>
      <c r="C208" s="29">
        <f>'T1 2024'!C208</f>
        <v>197</v>
      </c>
      <c r="D208" s="30">
        <f>'T1 2024'!D208</f>
        <v>0</v>
      </c>
      <c r="E208" s="54">
        <f>'T1 2024'!E208</f>
        <v>0</v>
      </c>
      <c r="F208" s="54">
        <f>'T1 2024'!F208</f>
        <v>0</v>
      </c>
      <c r="G208" s="54">
        <f>'T1 2024'!G208</f>
        <v>0</v>
      </c>
      <c r="H208" s="328"/>
      <c r="I208" s="329"/>
      <c r="J208" s="329"/>
      <c r="K208" s="300">
        <f t="shared" si="55"/>
        <v>0</v>
      </c>
      <c r="L208" s="203">
        <f t="shared" si="67"/>
        <v>0</v>
      </c>
      <c r="M208" s="325"/>
      <c r="N208" s="16"/>
      <c r="O208" s="301">
        <f t="shared" si="66"/>
        <v>0</v>
      </c>
      <c r="P208" s="16"/>
      <c r="Q208" s="305">
        <f t="shared" si="68"/>
        <v>0</v>
      </c>
      <c r="R208" s="332"/>
      <c r="S208" s="246">
        <f t="shared" si="65"/>
        <v>0</v>
      </c>
      <c r="T208" s="93">
        <f t="shared" si="69"/>
        <v>0</v>
      </c>
      <c r="U208" s="326"/>
      <c r="V208" s="245">
        <f t="shared" si="56"/>
        <v>0</v>
      </c>
      <c r="W208" s="203">
        <f t="shared" si="57"/>
        <v>1</v>
      </c>
      <c r="X208" s="3"/>
      <c r="Z208" s="382">
        <f t="shared" si="58"/>
        <v>0</v>
      </c>
      <c r="AA208" s="382">
        <f t="shared" si="59"/>
        <v>0</v>
      </c>
      <c r="AB208" s="382">
        <f t="shared" si="60"/>
        <v>0</v>
      </c>
      <c r="AC208" s="382">
        <f t="shared" si="61"/>
        <v>0</v>
      </c>
      <c r="AD208" s="382">
        <f t="shared" si="62"/>
        <v>0</v>
      </c>
      <c r="AE208" s="382">
        <f t="shared" si="63"/>
        <v>0</v>
      </c>
      <c r="AF208" s="382">
        <f t="shared" si="64"/>
        <v>0</v>
      </c>
    </row>
    <row r="209" spans="2:36" ht="13.2" x14ac:dyDescent="0.25">
      <c r="B209" s="1"/>
      <c r="C209" s="29">
        <f>'T1 2024'!C209</f>
        <v>198</v>
      </c>
      <c r="D209" s="30">
        <f>'T1 2024'!D209</f>
        <v>0</v>
      </c>
      <c r="E209" s="54">
        <f>'T1 2024'!E209</f>
        <v>0</v>
      </c>
      <c r="F209" s="54">
        <f>'T1 2024'!F209</f>
        <v>0</v>
      </c>
      <c r="G209" s="54">
        <f>'T1 2024'!G209</f>
        <v>0</v>
      </c>
      <c r="H209" s="328"/>
      <c r="I209" s="329"/>
      <c r="J209" s="329"/>
      <c r="K209" s="300">
        <f t="shared" si="55"/>
        <v>0</v>
      </c>
      <c r="L209" s="203">
        <f t="shared" si="67"/>
        <v>0</v>
      </c>
      <c r="M209" s="325"/>
      <c r="N209" s="16"/>
      <c r="O209" s="301">
        <f t="shared" si="66"/>
        <v>0</v>
      </c>
      <c r="P209" s="16"/>
      <c r="Q209" s="305">
        <f t="shared" si="68"/>
        <v>0</v>
      </c>
      <c r="R209" s="332"/>
      <c r="S209" s="246">
        <f t="shared" si="65"/>
        <v>0</v>
      </c>
      <c r="T209" s="93">
        <f t="shared" si="69"/>
        <v>0</v>
      </c>
      <c r="U209" s="326"/>
      <c r="V209" s="245">
        <f t="shared" si="56"/>
        <v>0</v>
      </c>
      <c r="W209" s="203">
        <f t="shared" si="57"/>
        <v>1</v>
      </c>
      <c r="X209" s="3"/>
      <c r="Z209" s="382">
        <f t="shared" si="58"/>
        <v>0</v>
      </c>
      <c r="AA209" s="382">
        <f t="shared" si="59"/>
        <v>0</v>
      </c>
      <c r="AB209" s="382">
        <f t="shared" si="60"/>
        <v>0</v>
      </c>
      <c r="AC209" s="382">
        <f t="shared" si="61"/>
        <v>0</v>
      </c>
      <c r="AD209" s="382">
        <f t="shared" si="62"/>
        <v>0</v>
      </c>
      <c r="AE209" s="382">
        <f t="shared" si="63"/>
        <v>0</v>
      </c>
      <c r="AF209" s="382">
        <f t="shared" si="64"/>
        <v>0</v>
      </c>
    </row>
    <row r="210" spans="2:36" ht="13.2" x14ac:dyDescent="0.25">
      <c r="B210" s="1"/>
      <c r="C210" s="29">
        <f>'T1 2024'!C210</f>
        <v>199</v>
      </c>
      <c r="D210" s="30">
        <f>'T1 2024'!D210</f>
        <v>0</v>
      </c>
      <c r="E210" s="54">
        <f>'T1 2024'!E210</f>
        <v>0</v>
      </c>
      <c r="F210" s="54">
        <f>'T1 2024'!F210</f>
        <v>0</v>
      </c>
      <c r="G210" s="54">
        <f>'T1 2024'!G210</f>
        <v>0</v>
      </c>
      <c r="H210" s="328"/>
      <c r="I210" s="329"/>
      <c r="J210" s="329"/>
      <c r="K210" s="300">
        <f>SUM(H210:J210)*3.334</f>
        <v>0</v>
      </c>
      <c r="L210" s="203">
        <f t="shared" si="67"/>
        <v>0</v>
      </c>
      <c r="M210" s="325"/>
      <c r="N210" s="16"/>
      <c r="O210" s="301">
        <f t="shared" si="66"/>
        <v>0</v>
      </c>
      <c r="P210" s="16"/>
      <c r="Q210" s="305">
        <f t="shared" si="68"/>
        <v>0</v>
      </c>
      <c r="R210" s="332"/>
      <c r="S210" s="246">
        <f t="shared" si="65"/>
        <v>0</v>
      </c>
      <c r="T210" s="93">
        <f t="shared" si="69"/>
        <v>0</v>
      </c>
      <c r="U210" s="326"/>
      <c r="V210" s="245">
        <f t="shared" si="56"/>
        <v>0</v>
      </c>
      <c r="W210" s="203">
        <f t="shared" si="57"/>
        <v>1</v>
      </c>
      <c r="X210" s="3"/>
      <c r="Z210" s="382">
        <f t="shared" si="58"/>
        <v>0</v>
      </c>
      <c r="AA210" s="382">
        <f t="shared" si="59"/>
        <v>0</v>
      </c>
      <c r="AB210" s="382">
        <f t="shared" si="60"/>
        <v>0</v>
      </c>
      <c r="AC210" s="382">
        <f t="shared" si="61"/>
        <v>0</v>
      </c>
      <c r="AD210" s="382">
        <f t="shared" si="62"/>
        <v>0</v>
      </c>
      <c r="AE210" s="382">
        <f t="shared" si="63"/>
        <v>0</v>
      </c>
      <c r="AF210" s="382">
        <f t="shared" si="64"/>
        <v>0</v>
      </c>
    </row>
    <row r="211" spans="2:36" ht="13.2" x14ac:dyDescent="0.25">
      <c r="B211" s="1"/>
      <c r="C211" s="29">
        <f>'T1 2024'!C211</f>
        <v>200</v>
      </c>
      <c r="D211" s="30">
        <f>'T1 2024'!D211</f>
        <v>0</v>
      </c>
      <c r="E211" s="54">
        <f>'T1 2024'!E211</f>
        <v>0</v>
      </c>
      <c r="F211" s="54">
        <f>'T1 2024'!F211</f>
        <v>0</v>
      </c>
      <c r="G211" s="54">
        <f>'T1 2024'!G211</f>
        <v>0</v>
      </c>
      <c r="H211" s="328"/>
      <c r="I211" s="329"/>
      <c r="J211" s="329"/>
      <c r="K211" s="300">
        <f>SUM(H211:J211)*3.334</f>
        <v>0</v>
      </c>
      <c r="L211" s="203">
        <f t="shared" si="67"/>
        <v>0</v>
      </c>
      <c r="M211" s="325"/>
      <c r="N211" s="16"/>
      <c r="O211" s="301">
        <f t="shared" si="66"/>
        <v>0</v>
      </c>
      <c r="P211" s="16"/>
      <c r="Q211" s="305">
        <f t="shared" si="68"/>
        <v>0</v>
      </c>
      <c r="R211" s="332"/>
      <c r="S211" s="246">
        <f>IF(R11=1,O211*6.67,IF(R11=2,(Q211+O211)*3.34))</f>
        <v>0</v>
      </c>
      <c r="T211" s="93">
        <f t="shared" si="69"/>
        <v>0</v>
      </c>
      <c r="U211" s="326"/>
      <c r="V211" s="245">
        <f>T211+L211</f>
        <v>0</v>
      </c>
      <c r="W211" s="203">
        <f>IF(V211&gt;79,7,IF(V211&gt;69,6,IF(V211&gt;59,5,IF(V211&gt;49,4,IF(V211&gt;39,3,IF(V211&gt;29,2,1))))))</f>
        <v>1</v>
      </c>
      <c r="X211" s="3"/>
      <c r="Z211" s="382">
        <f>IF(V211&lt;29.9,IF(V211&gt;0.1,1,0),0)</f>
        <v>0</v>
      </c>
      <c r="AA211" s="382">
        <f>IF(V211&lt;39.9,IF(V211&gt;29.9,1,0),0)</f>
        <v>0</v>
      </c>
      <c r="AB211" s="382">
        <f>IF(V211&lt;49.9,IF(V211&gt;39.9,1,0),0)</f>
        <v>0</v>
      </c>
      <c r="AC211" s="382">
        <f>IF(V211&lt;59.9,IF(V211&gt;49.9,1,0),0)</f>
        <v>0</v>
      </c>
      <c r="AD211" s="382">
        <f>IF(V211&lt;69.9,IF(V211&gt;59.9,1,0),0)</f>
        <v>0</v>
      </c>
      <c r="AE211" s="382">
        <f>IF(V211&lt;79.9,IF(V211&gt;69.9,1,0),0)</f>
        <v>0</v>
      </c>
      <c r="AF211" s="382">
        <f>IF(V211&lt;101,IF(V211&gt;79.9,1,0),0)</f>
        <v>0</v>
      </c>
    </row>
    <row r="212" spans="2:36" s="38" customFormat="1" ht="13.8" thickBot="1" x14ac:dyDescent="0.3">
      <c r="B212" s="32"/>
      <c r="C212" s="33"/>
      <c r="D212" s="40"/>
      <c r="E212" s="55"/>
      <c r="F212" s="55"/>
      <c r="G212" s="55"/>
      <c r="H212" s="328"/>
      <c r="I212" s="329"/>
      <c r="J212" s="329"/>
      <c r="K212" s="333"/>
      <c r="L212" s="213"/>
      <c r="M212" s="86"/>
      <c r="N212" s="334"/>
      <c r="O212" s="335"/>
      <c r="P212" s="334"/>
      <c r="Q212" s="335"/>
      <c r="R212" s="336"/>
      <c r="S212" s="337"/>
      <c r="T212" s="338"/>
      <c r="U212" s="339"/>
      <c r="V212" s="340"/>
      <c r="W212" s="213"/>
      <c r="X212" s="37"/>
      <c r="Y212" s="383"/>
      <c r="Z212" s="382"/>
      <c r="AA212" s="382"/>
      <c r="AB212" s="382"/>
      <c r="AC212" s="382"/>
      <c r="AD212" s="382"/>
      <c r="AE212" s="382"/>
      <c r="AF212" s="382"/>
      <c r="AG212" s="384"/>
      <c r="AH212" s="384"/>
      <c r="AI212" s="373"/>
      <c r="AJ212" s="373"/>
    </row>
    <row r="213" spans="2:36" ht="13.8" thickBot="1" x14ac:dyDescent="0.3">
      <c r="B213" s="1"/>
      <c r="C213" s="469">
        <f>'T1 2024'!C213</f>
        <v>0</v>
      </c>
      <c r="D213" s="272" t="s">
        <v>14</v>
      </c>
      <c r="E213" s="272"/>
      <c r="F213" s="272"/>
      <c r="G213" s="272"/>
      <c r="H213" s="385">
        <f>SUM(H12:H212)</f>
        <v>0</v>
      </c>
      <c r="I213" s="385">
        <f>SUM(I12:I212)</f>
        <v>0</v>
      </c>
      <c r="J213" s="375">
        <f>SUM(J12:J212)</f>
        <v>0</v>
      </c>
      <c r="K213" s="547">
        <f>SUM(L12:L212)</f>
        <v>0</v>
      </c>
      <c r="L213" s="548"/>
      <c r="M213" s="325"/>
      <c r="N213" s="547">
        <f>SUM(N12:N212)</f>
        <v>0</v>
      </c>
      <c r="O213" s="548"/>
      <c r="P213" s="547">
        <f>SUM(Q12:Q212)</f>
        <v>0</v>
      </c>
      <c r="Q213" s="548"/>
      <c r="R213" s="549">
        <f>SUM(T12:T212)</f>
        <v>0</v>
      </c>
      <c r="S213" s="550"/>
      <c r="T213" s="551"/>
      <c r="U213" s="326"/>
      <c r="V213" s="522">
        <f>SUM(V12:V212)</f>
        <v>0</v>
      </c>
      <c r="W213" s="523"/>
      <c r="X213" s="3"/>
    </row>
    <row r="214" spans="2:36" ht="16.2" thickBot="1" x14ac:dyDescent="0.3">
      <c r="B214" s="1"/>
      <c r="C214" s="470"/>
      <c r="D214" s="273" t="s">
        <v>15</v>
      </c>
      <c r="E214" s="273"/>
      <c r="F214" s="273"/>
      <c r="G214" s="273"/>
      <c r="H214" s="386" t="e">
        <f>H213/COUNT(H12:H212)</f>
        <v>#DIV/0!</v>
      </c>
      <c r="I214" s="376" t="e">
        <f>I213/COUNT(I12:I212)</f>
        <v>#DIV/0!</v>
      </c>
      <c r="J214" s="376" t="e">
        <f>J213/COUNT(J12:J212)</f>
        <v>#DIV/0!</v>
      </c>
      <c r="K214" s="557" t="e">
        <f>K213/C213</f>
        <v>#DIV/0!</v>
      </c>
      <c r="L214" s="558"/>
      <c r="M214" s="325"/>
      <c r="N214" s="552" t="e">
        <f>N213/COUNT(N12:N212)</f>
        <v>#DIV/0!</v>
      </c>
      <c r="O214" s="553"/>
      <c r="P214" s="552" t="e">
        <f>P213/COUNT(P12:P212)</f>
        <v>#DIV/0!</v>
      </c>
      <c r="Q214" s="553"/>
      <c r="R214" s="554" t="e">
        <f>R213/C213</f>
        <v>#DIV/0!</v>
      </c>
      <c r="S214" s="555"/>
      <c r="T214" s="556"/>
      <c r="U214" s="326"/>
      <c r="V214" s="117" t="e">
        <f>V213/C213</f>
        <v>#DIV/0!</v>
      </c>
      <c r="W214" s="389" t="e">
        <f>IF(V214&gt;79,7,IF(V214&gt;69,6,IF(V214&gt;59,5,IF(V214&gt;49,4,IF(V214&gt;39,3,IF(V214&gt;29,2,1))))))</f>
        <v>#DIV/0!</v>
      </c>
      <c r="X214" s="3"/>
    </row>
    <row r="215" spans="2:36" ht="16.2" thickBot="1" x14ac:dyDescent="0.3">
      <c r="B215" s="1"/>
      <c r="C215" s="341"/>
      <c r="D215" s="342"/>
      <c r="E215" s="342"/>
      <c r="F215" s="342"/>
      <c r="G215" s="342"/>
      <c r="H215" s="374" t="s">
        <v>22</v>
      </c>
      <c r="I215" s="374" t="s">
        <v>22</v>
      </c>
      <c r="J215" s="374" t="s">
        <v>22</v>
      </c>
      <c r="K215" s="460" t="s">
        <v>25</v>
      </c>
      <c r="L215" s="461"/>
      <c r="M215" s="343"/>
      <c r="N215" s="460" t="s">
        <v>26</v>
      </c>
      <c r="O215" s="461"/>
      <c r="P215" s="460" t="s">
        <v>26</v>
      </c>
      <c r="Q215" s="461"/>
      <c r="R215" s="460" t="s">
        <v>24</v>
      </c>
      <c r="S215" s="534"/>
      <c r="T215" s="461"/>
      <c r="U215" s="344"/>
      <c r="V215" s="320" t="s">
        <v>2</v>
      </c>
      <c r="W215" s="117" t="s">
        <v>5</v>
      </c>
      <c r="X215" s="3"/>
    </row>
    <row r="216" spans="2:36" ht="18" thickBot="1" x14ac:dyDescent="0.3">
      <c r="B216" s="1"/>
      <c r="C216" s="491" t="s">
        <v>74</v>
      </c>
      <c r="D216" s="492"/>
      <c r="E216" s="345"/>
      <c r="F216" s="345"/>
      <c r="G216" s="345"/>
      <c r="H216" s="387">
        <v>1</v>
      </c>
      <c r="I216" s="374">
        <v>2</v>
      </c>
      <c r="J216" s="387">
        <v>3</v>
      </c>
      <c r="K216" s="460">
        <v>4</v>
      </c>
      <c r="L216" s="461"/>
      <c r="M216" s="346">
        <v>6</v>
      </c>
      <c r="N216" s="535">
        <v>5</v>
      </c>
      <c r="O216" s="536"/>
      <c r="P216" s="536"/>
      <c r="Q216" s="536"/>
      <c r="R216" s="536"/>
      <c r="S216" s="537"/>
      <c r="T216" s="421"/>
      <c r="U216" s="538">
        <v>7</v>
      </c>
      <c r="V216" s="539"/>
      <c r="W216" s="540"/>
      <c r="X216" s="3"/>
    </row>
    <row r="217" spans="2:36" ht="13.5" customHeight="1" thickBot="1" x14ac:dyDescent="0.3">
      <c r="B217" s="1"/>
      <c r="C217" s="493"/>
      <c r="D217" s="494"/>
      <c r="E217" s="347"/>
      <c r="F217" s="347"/>
      <c r="G217" s="347"/>
      <c r="H217" s="388" t="s">
        <v>65</v>
      </c>
      <c r="I217" s="141" t="s">
        <v>66</v>
      </c>
      <c r="J217" s="388" t="s">
        <v>67</v>
      </c>
      <c r="K217" s="460" t="s">
        <v>68</v>
      </c>
      <c r="L217" s="461"/>
      <c r="M217" s="348"/>
      <c r="N217" s="538" t="s">
        <v>69</v>
      </c>
      <c r="O217" s="539"/>
      <c r="P217" s="539"/>
      <c r="Q217" s="539"/>
      <c r="R217" s="539"/>
      <c r="S217" s="540"/>
      <c r="T217" s="422"/>
      <c r="U217" s="538" t="s">
        <v>71</v>
      </c>
      <c r="V217" s="539"/>
      <c r="W217" s="540"/>
      <c r="X217" s="3"/>
    </row>
    <row r="218" spans="2:36" ht="16.5" customHeight="1" thickBot="1" x14ac:dyDescent="0.3">
      <c r="B218" s="1"/>
      <c r="C218" s="495"/>
      <c r="D218" s="496"/>
      <c r="E218" s="349"/>
      <c r="F218" s="349"/>
      <c r="G218" s="349"/>
      <c r="H218" s="350">
        <f>Z8</f>
        <v>0</v>
      </c>
      <c r="I218" s="320">
        <f>AA8</f>
        <v>0</v>
      </c>
      <c r="J218" s="350">
        <f>AB8</f>
        <v>0</v>
      </c>
      <c r="K218" s="532">
        <f>AC8</f>
        <v>0</v>
      </c>
      <c r="L218" s="533"/>
      <c r="M218" s="351"/>
      <c r="N218" s="544">
        <f>AD8</f>
        <v>0</v>
      </c>
      <c r="O218" s="545"/>
      <c r="P218" s="545"/>
      <c r="Q218" s="545"/>
      <c r="R218" s="545"/>
      <c r="S218" s="546"/>
      <c r="T218" s="423"/>
      <c r="U218" s="541">
        <f>AF8</f>
        <v>0</v>
      </c>
      <c r="V218" s="542"/>
      <c r="W218" s="543"/>
      <c r="X218" s="3"/>
    </row>
    <row r="219" spans="2:36" ht="8.25" customHeight="1" thickBot="1" x14ac:dyDescent="0.35">
      <c r="B219" s="7"/>
      <c r="C219" s="8"/>
      <c r="D219" s="9"/>
      <c r="E219" s="9"/>
      <c r="F219" s="9"/>
      <c r="G219" s="9"/>
      <c r="H219" s="20"/>
      <c r="I219" s="20"/>
      <c r="J219" s="20"/>
      <c r="K219" s="21"/>
      <c r="L219" s="20"/>
      <c r="M219" s="20"/>
      <c r="N219" s="20"/>
      <c r="O219" s="20"/>
      <c r="P219" s="20"/>
      <c r="Q219" s="20"/>
      <c r="R219" s="21"/>
      <c r="S219" s="21"/>
      <c r="T219" s="20"/>
      <c r="U219" s="20"/>
      <c r="V219" s="22"/>
      <c r="W219" s="22"/>
      <c r="X219" s="10"/>
    </row>
    <row r="220" spans="2:36" ht="12.75" customHeight="1" x14ac:dyDescent="0.3">
      <c r="K220" s="24" t="s">
        <v>1</v>
      </c>
      <c r="V220" s="453"/>
      <c r="W220" s="453"/>
      <c r="X220" s="453"/>
    </row>
  </sheetData>
  <customSheetViews>
    <customSheetView guid="{63EE507A-9AF3-4474-9015-B549F6E48985}" showPageBreaks="1" fitToPage="1" hiddenRows="1" view="pageBreakPreview" topLeftCell="A3">
      <selection activeCell="P13" sqref="P13"/>
      <pageMargins left="0.75" right="0.75" top="1" bottom="1" header="0.5" footer="0.5"/>
      <pageSetup paperSize="8" orientation="portrait" horizontalDpi="4294967292" verticalDpi="300" r:id="rId1"/>
      <headerFooter alignWithMargins="0">
        <oddFooter>&amp;CEGD MARK SHEET GR 12 TERM 2&amp;Rver 2010.1</oddFooter>
      </headerFooter>
    </customSheetView>
  </customSheetViews>
  <mergeCells count="42">
    <mergeCell ref="C2:W3"/>
    <mergeCell ref="C4:W4"/>
    <mergeCell ref="C5:W5"/>
    <mergeCell ref="C6:D9"/>
    <mergeCell ref="H6:W7"/>
    <mergeCell ref="H8:K8"/>
    <mergeCell ref="L8:L9"/>
    <mergeCell ref="N8:S8"/>
    <mergeCell ref="T8:T9"/>
    <mergeCell ref="V8:V9"/>
    <mergeCell ref="N9:O9"/>
    <mergeCell ref="W8:W9"/>
    <mergeCell ref="P9:Q9"/>
    <mergeCell ref="E6:E9"/>
    <mergeCell ref="F6:F9"/>
    <mergeCell ref="G6:G9"/>
    <mergeCell ref="C10:D10"/>
    <mergeCell ref="C213:C214"/>
    <mergeCell ref="N213:O213"/>
    <mergeCell ref="K214:L214"/>
    <mergeCell ref="N214:O214"/>
    <mergeCell ref="K213:L213"/>
    <mergeCell ref="V213:W213"/>
    <mergeCell ref="P213:Q213"/>
    <mergeCell ref="R213:T213"/>
    <mergeCell ref="P214:Q214"/>
    <mergeCell ref="R214:T214"/>
    <mergeCell ref="N215:O215"/>
    <mergeCell ref="P215:Q215"/>
    <mergeCell ref="R215:T215"/>
    <mergeCell ref="N216:S216"/>
    <mergeCell ref="V220:X220"/>
    <mergeCell ref="U216:W216"/>
    <mergeCell ref="U217:W217"/>
    <mergeCell ref="U218:W218"/>
    <mergeCell ref="N217:S217"/>
    <mergeCell ref="N218:S218"/>
    <mergeCell ref="C216:D218"/>
    <mergeCell ref="K217:L217"/>
    <mergeCell ref="K218:L218"/>
    <mergeCell ref="K216:L216"/>
    <mergeCell ref="K215:L215"/>
  </mergeCells>
  <phoneticPr fontId="16" type="noConversion"/>
  <dataValidations xWindow="438" yWindow="731" count="3">
    <dataValidation type="whole" allowBlank="1" showInputMessage="1" showErrorMessage="1" promptTitle="Mech Paper 2" prompt="Learners_x000a_Final Mark" sqref="P12:P211" xr:uid="{00000000-0002-0000-0100-000000000000}">
      <formula1>0</formula1>
      <formula2>P$10</formula2>
    </dataValidation>
    <dataValidation type="whole" allowBlank="1" showInputMessage="1" showErrorMessage="1" promptTitle="Civil Paper 1" prompt="Learners_x000a_Final Mark" sqref="N12:N211" xr:uid="{00000000-0002-0000-0100-000001000000}">
      <formula1>0</formula1>
      <formula2>N$10</formula2>
    </dataValidation>
    <dataValidation type="list" allowBlank="1" showInputMessage="1" showErrorMessage="1" promptTitle="7 / 3 Scale" prompt="NB / NC = 0_x000a_1 - 10" sqref="H12:J211" xr:uid="{00000000-0002-0000-0100-000002000000}">
      <formula1>$AG$12:$AG$24</formula1>
    </dataValidation>
  </dataValidations>
  <pageMargins left="0.75" right="0.75" top="1" bottom="1" header="0.5" footer="0.5"/>
  <pageSetup paperSize="8" scale="23" orientation="portrait" horizontalDpi="4294967292" verticalDpi="300" r:id="rId2"/>
  <headerFooter alignWithMargins="0">
    <oddFooter>&amp;CEGD MARK SHEET GR 12 TERM 2&amp;Rver 2010.1</oddFooter>
  </headerFooter>
  <ignoredErrors>
    <ignoredError sqref="C12:D65 C211:D211 Z211:AF211 Z12:AF65" unlockedFormula="1"/>
    <ignoredError sqref="H214:J214 N214:Q214 O213:Q213" evalError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220"/>
  <sheetViews>
    <sheetView view="pageBreakPreview" zoomScale="130" zoomScaleSheetLayoutView="130" workbookViewId="0"/>
  </sheetViews>
  <sheetFormatPr defaultColWidth="9.109375" defaultRowHeight="15.6" x14ac:dyDescent="0.3"/>
  <cols>
    <col min="1" max="1" width="1.109375" style="4" customWidth="1"/>
    <col min="2" max="2" width="4.109375" style="4" customWidth="1"/>
    <col min="3" max="3" width="5.109375" style="11" customWidth="1"/>
    <col min="4" max="4" width="33.5546875" style="4" customWidth="1"/>
    <col min="5" max="7" width="10.6640625" style="4" hidden="1" customWidth="1"/>
    <col min="8" max="12" width="7" style="23" customWidth="1"/>
    <col min="13" max="13" width="4.109375" style="24" customWidth="1"/>
    <col min="14" max="14" width="4.88671875" style="23" customWidth="1"/>
    <col min="15" max="15" width="4.33203125" style="23" hidden="1" customWidth="1"/>
    <col min="16" max="18" width="4" style="23" hidden="1" customWidth="1"/>
    <col min="19" max="19" width="3.88671875" style="23" hidden="1" customWidth="1"/>
    <col min="20" max="20" width="7" style="24" hidden="1" customWidth="1"/>
    <col min="21" max="21" width="5.44140625" style="24" hidden="1" customWidth="1"/>
    <col min="22" max="22" width="1.33203125" style="24" hidden="1" customWidth="1"/>
    <col min="23" max="23" width="1.5546875" style="23" customWidth="1"/>
    <col min="24" max="24" width="7.33203125" style="25" customWidth="1"/>
    <col min="25" max="25" width="6.88671875" style="25" customWidth="1"/>
    <col min="26" max="26" width="1.33203125" style="4" customWidth="1"/>
    <col min="27" max="27" width="1.6640625" style="4" customWidth="1"/>
    <col min="28" max="34" width="3.5546875" style="58" hidden="1" customWidth="1"/>
    <col min="35" max="36" width="3.5546875" style="57" hidden="1" customWidth="1"/>
    <col min="37" max="38" width="3.5546875" style="57" customWidth="1"/>
    <col min="39" max="40" width="9.109375" style="4" customWidth="1"/>
    <col min="41" max="16384" width="9.109375" style="4"/>
  </cols>
  <sheetData>
    <row r="1" spans="2:35" ht="9.75" customHeight="1" thickBot="1" x14ac:dyDescent="0.35">
      <c r="B1" s="155"/>
      <c r="C1" s="156"/>
      <c r="D1" s="157"/>
      <c r="E1" s="157"/>
      <c r="F1" s="157"/>
      <c r="G1" s="157"/>
      <c r="H1" s="266"/>
      <c r="I1" s="266"/>
      <c r="J1" s="266"/>
      <c r="K1" s="266"/>
      <c r="L1" s="266"/>
      <c r="M1" s="275"/>
      <c r="N1" s="266"/>
      <c r="O1" s="266"/>
      <c r="P1" s="266"/>
      <c r="Q1" s="266"/>
      <c r="R1" s="266"/>
      <c r="S1" s="266"/>
      <c r="T1" s="275"/>
      <c r="U1" s="275"/>
      <c r="V1" s="275"/>
      <c r="W1" s="266"/>
      <c r="X1" s="276"/>
      <c r="Y1" s="276"/>
      <c r="Z1" s="162"/>
    </row>
    <row r="2" spans="2:35" ht="18.600000000000001" x14ac:dyDescent="0.45">
      <c r="B2" s="1"/>
      <c r="C2" s="497" t="str">
        <f>'T1 2024'!C2:X3</f>
        <v>SCHOOL's NAME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63"/>
    </row>
    <row r="3" spans="2:35" ht="19.2" thickBot="1" x14ac:dyDescent="0.5">
      <c r="B3" s="1"/>
      <c r="C3" s="500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2"/>
      <c r="Z3" s="163"/>
    </row>
    <row r="4" spans="2:35" ht="18.600000000000001" x14ac:dyDescent="0.45">
      <c r="B4" s="1"/>
      <c r="C4" s="463" t="str">
        <f>'T1 2024'!C4:X4</f>
        <v>ENGINEERING GRAPHICS AND DESIGN 2024 V.1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5"/>
      <c r="Z4" s="163"/>
    </row>
    <row r="5" spans="2:35" ht="24" customHeight="1" thickBot="1" x14ac:dyDescent="0.5">
      <c r="B5" s="1"/>
      <c r="C5" s="466" t="str">
        <f>'T1 2024'!C5:X5</f>
        <v>RECORDING SHEET          GRADE 11         CLASS__11__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8"/>
      <c r="Z5" s="3"/>
    </row>
    <row r="6" spans="2:35" ht="12.75" customHeight="1" x14ac:dyDescent="0.25">
      <c r="B6" s="1"/>
      <c r="C6" s="559" t="s">
        <v>130</v>
      </c>
      <c r="D6" s="560"/>
      <c r="E6" s="574">
        <f>'T1 2024'!E6:E9</f>
        <v>0</v>
      </c>
      <c r="F6" s="574">
        <f>'T1 2024'!F6:F9</f>
        <v>0</v>
      </c>
      <c r="G6" s="574">
        <f>'T1 2024'!G6:G9</f>
        <v>0</v>
      </c>
      <c r="H6" s="565" t="s">
        <v>17</v>
      </c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6"/>
      <c r="X6" s="566"/>
      <c r="Y6" s="567"/>
      <c r="Z6" s="164"/>
    </row>
    <row r="7" spans="2:35" ht="14.25" customHeight="1" thickBot="1" x14ac:dyDescent="0.3">
      <c r="B7" s="1"/>
      <c r="C7" s="561"/>
      <c r="D7" s="562"/>
      <c r="E7" s="575"/>
      <c r="F7" s="575"/>
      <c r="G7" s="575"/>
      <c r="H7" s="568"/>
      <c r="I7" s="569"/>
      <c r="J7" s="569"/>
      <c r="K7" s="569"/>
      <c r="L7" s="569"/>
      <c r="M7" s="569"/>
      <c r="N7" s="570"/>
      <c r="O7" s="569"/>
      <c r="P7" s="569"/>
      <c r="Q7" s="569"/>
      <c r="R7" s="569"/>
      <c r="S7" s="569"/>
      <c r="T7" s="569"/>
      <c r="U7" s="569"/>
      <c r="V7" s="569"/>
      <c r="W7" s="569"/>
      <c r="X7" s="569"/>
      <c r="Y7" s="571"/>
      <c r="Z7" s="164"/>
      <c r="AA7" s="4" t="s">
        <v>1</v>
      </c>
    </row>
    <row r="8" spans="2:35" ht="13.5" customHeight="1" thickBot="1" x14ac:dyDescent="0.3">
      <c r="B8" s="1"/>
      <c r="C8" s="561"/>
      <c r="D8" s="562"/>
      <c r="E8" s="575"/>
      <c r="F8" s="575"/>
      <c r="G8" s="575"/>
      <c r="H8" s="473" t="s">
        <v>44</v>
      </c>
      <c r="I8" s="474"/>
      <c r="J8" s="474"/>
      <c r="K8" s="474"/>
      <c r="L8" s="474"/>
      <c r="M8" s="475"/>
      <c r="N8" s="487" t="s">
        <v>40</v>
      </c>
      <c r="O8" s="584"/>
      <c r="P8" s="473" t="s">
        <v>11</v>
      </c>
      <c r="Q8" s="477"/>
      <c r="R8" s="477"/>
      <c r="S8" s="477"/>
      <c r="T8" s="477"/>
      <c r="U8" s="478"/>
      <c r="V8" s="485" t="s">
        <v>45</v>
      </c>
      <c r="W8" s="277"/>
      <c r="X8" s="512" t="s">
        <v>12</v>
      </c>
      <c r="Y8" s="503" t="s">
        <v>13</v>
      </c>
      <c r="Z8" s="3"/>
      <c r="AB8" s="58">
        <f t="shared" ref="AB8:AH8" si="0">SUM(AB12:AB211)</f>
        <v>0</v>
      </c>
      <c r="AC8" s="58">
        <f t="shared" si="0"/>
        <v>0</v>
      </c>
      <c r="AD8" s="58">
        <f t="shared" si="0"/>
        <v>0</v>
      </c>
      <c r="AE8" s="58">
        <f t="shared" si="0"/>
        <v>0</v>
      </c>
      <c r="AF8" s="58">
        <f t="shared" si="0"/>
        <v>0</v>
      </c>
      <c r="AG8" s="58">
        <f t="shared" si="0"/>
        <v>0</v>
      </c>
      <c r="AH8" s="58">
        <f t="shared" si="0"/>
        <v>0</v>
      </c>
    </row>
    <row r="9" spans="2:35" ht="130.5" customHeight="1" thickBot="1" x14ac:dyDescent="0.3">
      <c r="B9" s="1"/>
      <c r="C9" s="563"/>
      <c r="D9" s="564"/>
      <c r="E9" s="576"/>
      <c r="F9" s="576"/>
      <c r="G9" s="576"/>
      <c r="H9" s="278" t="s">
        <v>137</v>
      </c>
      <c r="I9" s="278" t="s">
        <v>138</v>
      </c>
      <c r="J9" s="278" t="s">
        <v>139</v>
      </c>
      <c r="K9" s="278" t="s">
        <v>140</v>
      </c>
      <c r="L9" s="278" t="s">
        <v>141</v>
      </c>
      <c r="M9" s="279" t="s">
        <v>39</v>
      </c>
      <c r="N9" s="488"/>
      <c r="O9" s="585"/>
      <c r="P9" s="530" t="s">
        <v>58</v>
      </c>
      <c r="Q9" s="531"/>
      <c r="R9" s="489" t="s">
        <v>55</v>
      </c>
      <c r="S9" s="490"/>
      <c r="T9" s="280" t="s">
        <v>1</v>
      </c>
      <c r="U9" s="281" t="s">
        <v>49</v>
      </c>
      <c r="V9" s="486"/>
      <c r="W9" s="282"/>
      <c r="X9" s="513"/>
      <c r="Y9" s="504"/>
      <c r="Z9" s="3"/>
      <c r="AB9" s="165" t="s">
        <v>72</v>
      </c>
      <c r="AC9" s="166" t="s">
        <v>73</v>
      </c>
      <c r="AD9" s="166" t="s">
        <v>67</v>
      </c>
      <c r="AE9" s="166" t="s">
        <v>68</v>
      </c>
      <c r="AF9" s="166" t="s">
        <v>69</v>
      </c>
      <c r="AG9" s="166" t="s">
        <v>70</v>
      </c>
      <c r="AH9" s="166" t="s">
        <v>71</v>
      </c>
    </row>
    <row r="10" spans="2:35" ht="14.25" customHeight="1" thickBot="1" x14ac:dyDescent="0.35">
      <c r="B10" s="1"/>
      <c r="C10" s="520" t="s">
        <v>10</v>
      </c>
      <c r="D10" s="521"/>
      <c r="E10" s="104"/>
      <c r="F10" s="104"/>
      <c r="G10" s="104"/>
      <c r="H10" s="283">
        <v>10</v>
      </c>
      <c r="I10" s="283">
        <v>10</v>
      </c>
      <c r="J10" s="283">
        <v>10</v>
      </c>
      <c r="K10" s="283">
        <v>10</v>
      </c>
      <c r="L10" s="283">
        <v>10</v>
      </c>
      <c r="M10" s="88">
        <f>SUM(H10:L10)*2</f>
        <v>100</v>
      </c>
      <c r="N10" s="88">
        <v>100</v>
      </c>
      <c r="O10" s="585"/>
      <c r="P10" s="284">
        <v>10</v>
      </c>
      <c r="Q10" s="285">
        <v>15</v>
      </c>
      <c r="R10" s="284"/>
      <c r="S10" s="286">
        <v>15</v>
      </c>
      <c r="T10" s="287">
        <f>T11*Q10</f>
        <v>15</v>
      </c>
      <c r="U10" s="287">
        <v>100</v>
      </c>
      <c r="V10" s="287">
        <v>60</v>
      </c>
      <c r="W10" s="282"/>
      <c r="X10" s="288" t="s">
        <v>2</v>
      </c>
      <c r="Y10" s="289" t="s">
        <v>3</v>
      </c>
      <c r="Z10" s="3"/>
    </row>
    <row r="11" spans="2:35" ht="17.25" hidden="1" customHeight="1" thickBot="1" x14ac:dyDescent="0.35">
      <c r="B11" s="1"/>
      <c r="C11" s="290" t="s">
        <v>0</v>
      </c>
      <c r="D11" s="291" t="s">
        <v>4</v>
      </c>
      <c r="E11" s="291"/>
      <c r="F11" s="291"/>
      <c r="G11" s="291"/>
      <c r="H11" s="292"/>
      <c r="I11" s="293"/>
      <c r="J11" s="293"/>
      <c r="K11" s="293"/>
      <c r="L11" s="293"/>
      <c r="M11" s="294" t="e">
        <f>(#REF!+#REF!+#REF!+#REF!)*2.5</f>
        <v>#REF!</v>
      </c>
      <c r="N11" s="295" t="e">
        <f>M11*0.33</f>
        <v>#REF!</v>
      </c>
      <c r="O11" s="585"/>
      <c r="P11" s="292">
        <f>(100/P10)*0.15</f>
        <v>1.5</v>
      </c>
      <c r="Q11" s="296">
        <f>P11*P10</f>
        <v>15</v>
      </c>
      <c r="R11" s="292" t="e">
        <f>(100/R10)*0.15</f>
        <v>#DIV/0!</v>
      </c>
      <c r="S11" s="297" t="e">
        <f>R11*R10</f>
        <v>#DIV/0!</v>
      </c>
      <c r="T11" s="287">
        <f>COUNT(P10,R10)</f>
        <v>1</v>
      </c>
      <c r="U11" s="298" t="e">
        <f>(SUM(Q11:S11))/2</f>
        <v>#DIV/0!</v>
      </c>
      <c r="V11" s="299"/>
      <c r="W11" s="282"/>
      <c r="X11" s="288"/>
      <c r="Y11" s="289"/>
      <c r="Z11" s="3"/>
    </row>
    <row r="12" spans="2:35" ht="13.2" x14ac:dyDescent="0.25">
      <c r="B12" s="1"/>
      <c r="C12" s="29">
        <f>'T1 2024'!C12</f>
        <v>1</v>
      </c>
      <c r="D12" s="59">
        <f>'T1 2024'!D12</f>
        <v>0</v>
      </c>
      <c r="E12" s="53">
        <f>'T1 2024'!E12</f>
        <v>0</v>
      </c>
      <c r="F12" s="53">
        <f>'T1 2024'!F12</f>
        <v>0</v>
      </c>
      <c r="G12" s="53">
        <f>'T1 2024'!G12</f>
        <v>0</v>
      </c>
      <c r="H12" s="17"/>
      <c r="I12" s="17"/>
      <c r="J12" s="17"/>
      <c r="K12" s="17"/>
      <c r="L12" s="17"/>
      <c r="M12" s="300">
        <f>SUM(H12:L12)*2</f>
        <v>0</v>
      </c>
      <c r="N12" s="203">
        <f>M12</f>
        <v>0</v>
      </c>
      <c r="O12" s="585"/>
      <c r="P12" s="16"/>
      <c r="Q12" s="301">
        <f>P12*P$11</f>
        <v>0</v>
      </c>
      <c r="R12" s="16"/>
      <c r="S12" s="301" t="e">
        <f>R12*R$11</f>
        <v>#DIV/0!</v>
      </c>
      <c r="T12" s="302">
        <f t="shared" ref="T12:T43" si="1">COUNT(P12,S12)</f>
        <v>0</v>
      </c>
      <c r="U12" s="303">
        <f>IF(T11=1,Q12*6.67,IF(T11=2,(Q12+S12)*3.34))</f>
        <v>0</v>
      </c>
      <c r="V12" s="246">
        <f>U12*0.6</f>
        <v>0</v>
      </c>
      <c r="W12" s="304"/>
      <c r="X12" s="245">
        <f t="shared" ref="X12:X43" si="2">V12+N12</f>
        <v>0</v>
      </c>
      <c r="Y12" s="202">
        <f t="shared" ref="Y12:Y43" si="3">IF(X12&gt;79,7,IF(X12&gt;69,6,IF(X12&gt;59,5,IF(X12&gt;49,4,IF(X12&gt;39,3,IF(X12&gt;29,2,1))))))</f>
        <v>1</v>
      </c>
      <c r="Z12" s="3"/>
      <c r="AB12" s="56">
        <f t="shared" ref="AB12:AB43" si="4">IF(X12&lt;29.9,IF(X12&gt;0.1,1,0),0)</f>
        <v>0</v>
      </c>
      <c r="AC12" s="56">
        <f t="shared" ref="AC12:AC43" si="5">IF(X12&lt;39.9,IF(X12&gt;29.9,1,0),0)</f>
        <v>0</v>
      </c>
      <c r="AD12" s="56">
        <f t="shared" ref="AD12:AD43" si="6">IF(X12&lt;49.9,IF(X12&gt;39.9,1,0),0)</f>
        <v>0</v>
      </c>
      <c r="AE12" s="56">
        <f t="shared" ref="AE12:AE43" si="7">IF(X12&lt;59.9,IF(X12&gt;49.9,1,0),0)</f>
        <v>0</v>
      </c>
      <c r="AF12" s="56">
        <f t="shared" ref="AF12:AF43" si="8">IF(X12&lt;69.9,IF(X12&gt;59.9,1,0),0)</f>
        <v>0</v>
      </c>
      <c r="AG12" s="56">
        <f t="shared" ref="AG12:AG43" si="9">IF(X12&lt;79.9,IF(X12&gt;69.9,1,0),0)</f>
        <v>0</v>
      </c>
      <c r="AH12" s="56">
        <f t="shared" ref="AH12:AH43" si="10">IF(X12&lt;101,IF(X12&gt;79.9,1,0),0)</f>
        <v>0</v>
      </c>
      <c r="AI12" s="66" t="s">
        <v>91</v>
      </c>
    </row>
    <row r="13" spans="2:35" ht="13.2" x14ac:dyDescent="0.25">
      <c r="B13" s="1"/>
      <c r="C13" s="29">
        <f>'T1 2024'!C13</f>
        <v>2</v>
      </c>
      <c r="D13" s="60">
        <f>'T1 2024'!D13</f>
        <v>0</v>
      </c>
      <c r="E13" s="54">
        <f>'T1 2024'!E13</f>
        <v>0</v>
      </c>
      <c r="F13" s="54">
        <f>'T1 2024'!F13</f>
        <v>0</v>
      </c>
      <c r="G13" s="54">
        <f>'T1 2024'!G13</f>
        <v>0</v>
      </c>
      <c r="H13" s="17"/>
      <c r="I13" s="17"/>
      <c r="J13" s="17"/>
      <c r="K13" s="17"/>
      <c r="L13" s="17"/>
      <c r="M13" s="300">
        <f>SUM(H13:L13)*2</f>
        <v>0</v>
      </c>
      <c r="N13" s="203">
        <f>M13</f>
        <v>0</v>
      </c>
      <c r="O13" s="585"/>
      <c r="P13" s="16"/>
      <c r="Q13" s="305">
        <f>P13*P$11</f>
        <v>0</v>
      </c>
      <c r="R13" s="16"/>
      <c r="S13" s="305" t="e">
        <f>R13*R$11</f>
        <v>#DIV/0!</v>
      </c>
      <c r="T13" s="302">
        <f t="shared" si="1"/>
        <v>0</v>
      </c>
      <c r="U13" s="303">
        <f>IF(T11=1,Q13*6.67,IF(T11=2,(Q13+S13)*3.34))</f>
        <v>0</v>
      </c>
      <c r="V13" s="246">
        <f>U13*0.6</f>
        <v>0</v>
      </c>
      <c r="W13" s="304"/>
      <c r="X13" s="245">
        <f t="shared" si="2"/>
        <v>0</v>
      </c>
      <c r="Y13" s="203">
        <f t="shared" si="3"/>
        <v>1</v>
      </c>
      <c r="Z13" s="3"/>
      <c r="AB13" s="56">
        <f t="shared" si="4"/>
        <v>0</v>
      </c>
      <c r="AC13" s="56">
        <f t="shared" si="5"/>
        <v>0</v>
      </c>
      <c r="AD13" s="56">
        <f t="shared" si="6"/>
        <v>0</v>
      </c>
      <c r="AE13" s="56">
        <f t="shared" si="7"/>
        <v>0</v>
      </c>
      <c r="AF13" s="56">
        <f t="shared" si="8"/>
        <v>0</v>
      </c>
      <c r="AG13" s="56">
        <f t="shared" si="9"/>
        <v>0</v>
      </c>
      <c r="AH13" s="56">
        <f t="shared" si="10"/>
        <v>0</v>
      </c>
      <c r="AI13" s="66" t="s">
        <v>92</v>
      </c>
    </row>
    <row r="14" spans="2:35" ht="13.2" x14ac:dyDescent="0.25">
      <c r="B14" s="1"/>
      <c r="C14" s="29">
        <f>'T1 2024'!C14</f>
        <v>3</v>
      </c>
      <c r="D14" s="60">
        <f>'T1 2024'!D14</f>
        <v>0</v>
      </c>
      <c r="E14" s="54">
        <f>'T1 2024'!E14</f>
        <v>0</v>
      </c>
      <c r="F14" s="54">
        <f>'T1 2024'!F14</f>
        <v>0</v>
      </c>
      <c r="G14" s="54">
        <f>'T1 2024'!G14</f>
        <v>0</v>
      </c>
      <c r="H14" s="17"/>
      <c r="I14" s="17"/>
      <c r="J14" s="17"/>
      <c r="K14" s="17"/>
      <c r="L14" s="17"/>
      <c r="M14" s="300">
        <f t="shared" ref="M14:M43" si="11">SUM(H14:L14)*2</f>
        <v>0</v>
      </c>
      <c r="N14" s="203">
        <f t="shared" ref="N14:N77" si="12">M14</f>
        <v>0</v>
      </c>
      <c r="O14" s="585"/>
      <c r="P14" s="16"/>
      <c r="Q14" s="305">
        <f t="shared" ref="Q14:Q77" si="13">P14*P$11</f>
        <v>0</v>
      </c>
      <c r="R14" s="16"/>
      <c r="S14" s="305" t="e">
        <f t="shared" ref="S14:S77" si="14">R14*R$11</f>
        <v>#DIV/0!</v>
      </c>
      <c r="T14" s="302">
        <f t="shared" si="1"/>
        <v>0</v>
      </c>
      <c r="U14" s="303">
        <f>IF(T11=1,Q14*6.67,IF(T11=2,(Q14+S14)*3.34))</f>
        <v>0</v>
      </c>
      <c r="V14" s="246">
        <f t="shared" ref="V14:V211" si="15">U14*0.6</f>
        <v>0</v>
      </c>
      <c r="W14" s="304"/>
      <c r="X14" s="245">
        <f t="shared" si="2"/>
        <v>0</v>
      </c>
      <c r="Y14" s="203">
        <f t="shared" si="3"/>
        <v>1</v>
      </c>
      <c r="Z14" s="3"/>
      <c r="AB14" s="56">
        <f t="shared" si="4"/>
        <v>0</v>
      </c>
      <c r="AC14" s="56">
        <f t="shared" si="5"/>
        <v>0</v>
      </c>
      <c r="AD14" s="56">
        <f t="shared" si="6"/>
        <v>0</v>
      </c>
      <c r="AE14" s="56">
        <f t="shared" si="7"/>
        <v>0</v>
      </c>
      <c r="AF14" s="56">
        <f t="shared" si="8"/>
        <v>0</v>
      </c>
      <c r="AG14" s="56">
        <f t="shared" si="9"/>
        <v>0</v>
      </c>
      <c r="AH14" s="56">
        <f t="shared" si="10"/>
        <v>0</v>
      </c>
      <c r="AI14" s="57">
        <v>0</v>
      </c>
    </row>
    <row r="15" spans="2:35" ht="13.2" x14ac:dyDescent="0.25">
      <c r="B15" s="1"/>
      <c r="C15" s="29">
        <f>'T1 2024'!C15</f>
        <v>4</v>
      </c>
      <c r="D15" s="60">
        <f>'T1 2024'!D15</f>
        <v>0</v>
      </c>
      <c r="E15" s="54">
        <f>'T1 2024'!E15</f>
        <v>0</v>
      </c>
      <c r="F15" s="54">
        <f>'T1 2024'!F15</f>
        <v>0</v>
      </c>
      <c r="G15" s="54">
        <f>'T1 2024'!G15</f>
        <v>0</v>
      </c>
      <c r="H15" s="17"/>
      <c r="I15" s="17"/>
      <c r="J15" s="17"/>
      <c r="K15" s="17"/>
      <c r="L15" s="17"/>
      <c r="M15" s="300">
        <f t="shared" si="11"/>
        <v>0</v>
      </c>
      <c r="N15" s="203">
        <f t="shared" si="12"/>
        <v>0</v>
      </c>
      <c r="O15" s="585"/>
      <c r="P15" s="16"/>
      <c r="Q15" s="305">
        <f t="shared" si="13"/>
        <v>0</v>
      </c>
      <c r="R15" s="16"/>
      <c r="S15" s="305" t="e">
        <f t="shared" si="14"/>
        <v>#DIV/0!</v>
      </c>
      <c r="T15" s="302">
        <f t="shared" si="1"/>
        <v>0</v>
      </c>
      <c r="U15" s="303">
        <f>IF(T11=1,Q15*6.67,IF(T11=2,(Q15+S15)*3.34))</f>
        <v>0</v>
      </c>
      <c r="V15" s="246">
        <f t="shared" si="15"/>
        <v>0</v>
      </c>
      <c r="W15" s="304"/>
      <c r="X15" s="245">
        <f t="shared" si="2"/>
        <v>0</v>
      </c>
      <c r="Y15" s="203">
        <f t="shared" si="3"/>
        <v>1</v>
      </c>
      <c r="Z15" s="3"/>
      <c r="AB15" s="56">
        <f t="shared" si="4"/>
        <v>0</v>
      </c>
      <c r="AC15" s="56">
        <f t="shared" si="5"/>
        <v>0</v>
      </c>
      <c r="AD15" s="56">
        <f t="shared" si="6"/>
        <v>0</v>
      </c>
      <c r="AE15" s="56">
        <f t="shared" si="7"/>
        <v>0</v>
      </c>
      <c r="AF15" s="56">
        <f t="shared" si="8"/>
        <v>0</v>
      </c>
      <c r="AG15" s="56">
        <f t="shared" si="9"/>
        <v>0</v>
      </c>
      <c r="AH15" s="56">
        <f t="shared" si="10"/>
        <v>0</v>
      </c>
      <c r="AI15" s="57">
        <v>1</v>
      </c>
    </row>
    <row r="16" spans="2:35" ht="13.2" x14ac:dyDescent="0.25">
      <c r="B16" s="1"/>
      <c r="C16" s="29">
        <f>'T1 2024'!C16</f>
        <v>5</v>
      </c>
      <c r="D16" s="60">
        <f>'T1 2024'!D16</f>
        <v>0</v>
      </c>
      <c r="E16" s="54">
        <f>'T1 2024'!E16</f>
        <v>0</v>
      </c>
      <c r="F16" s="54">
        <f>'T1 2024'!F16</f>
        <v>0</v>
      </c>
      <c r="G16" s="54">
        <f>'T1 2024'!G16</f>
        <v>0</v>
      </c>
      <c r="H16" s="17"/>
      <c r="I16" s="17"/>
      <c r="J16" s="17"/>
      <c r="K16" s="17"/>
      <c r="L16" s="17"/>
      <c r="M16" s="300">
        <f t="shared" si="11"/>
        <v>0</v>
      </c>
      <c r="N16" s="203">
        <f t="shared" si="12"/>
        <v>0</v>
      </c>
      <c r="O16" s="585"/>
      <c r="P16" s="16"/>
      <c r="Q16" s="305">
        <f t="shared" si="13"/>
        <v>0</v>
      </c>
      <c r="R16" s="16"/>
      <c r="S16" s="305" t="e">
        <f t="shared" si="14"/>
        <v>#DIV/0!</v>
      </c>
      <c r="T16" s="302">
        <f t="shared" si="1"/>
        <v>0</v>
      </c>
      <c r="U16" s="303">
        <f>IF(T11=1,Q16*6.67,IF(T11=2,(Q16+S16)*3.34))</f>
        <v>0</v>
      </c>
      <c r="V16" s="246">
        <f t="shared" si="15"/>
        <v>0</v>
      </c>
      <c r="W16" s="304"/>
      <c r="X16" s="245">
        <f t="shared" si="2"/>
        <v>0</v>
      </c>
      <c r="Y16" s="203">
        <f t="shared" si="3"/>
        <v>1</v>
      </c>
      <c r="Z16" s="3"/>
      <c r="AB16" s="56">
        <f t="shared" si="4"/>
        <v>0</v>
      </c>
      <c r="AC16" s="56">
        <f t="shared" si="5"/>
        <v>0</v>
      </c>
      <c r="AD16" s="56">
        <f t="shared" si="6"/>
        <v>0</v>
      </c>
      <c r="AE16" s="56">
        <f t="shared" si="7"/>
        <v>0</v>
      </c>
      <c r="AF16" s="56">
        <f t="shared" si="8"/>
        <v>0</v>
      </c>
      <c r="AG16" s="56">
        <f t="shared" si="9"/>
        <v>0</v>
      </c>
      <c r="AH16" s="56">
        <f t="shared" si="10"/>
        <v>0</v>
      </c>
      <c r="AI16" s="57">
        <v>2</v>
      </c>
    </row>
    <row r="17" spans="2:35" ht="13.2" x14ac:dyDescent="0.25">
      <c r="B17" s="1"/>
      <c r="C17" s="29">
        <f>'T1 2024'!C17</f>
        <v>6</v>
      </c>
      <c r="D17" s="60">
        <f>'T1 2024'!D17</f>
        <v>0</v>
      </c>
      <c r="E17" s="54">
        <f>'T1 2024'!E17</f>
        <v>0</v>
      </c>
      <c r="F17" s="54">
        <f>'T1 2024'!F17</f>
        <v>0</v>
      </c>
      <c r="G17" s="54">
        <f>'T1 2024'!G17</f>
        <v>0</v>
      </c>
      <c r="H17" s="17"/>
      <c r="I17" s="17"/>
      <c r="J17" s="17"/>
      <c r="K17" s="17"/>
      <c r="L17" s="17"/>
      <c r="M17" s="300">
        <f t="shared" si="11"/>
        <v>0</v>
      </c>
      <c r="N17" s="203">
        <f t="shared" si="12"/>
        <v>0</v>
      </c>
      <c r="O17" s="585"/>
      <c r="P17" s="16"/>
      <c r="Q17" s="305">
        <f t="shared" si="13"/>
        <v>0</v>
      </c>
      <c r="R17" s="16"/>
      <c r="S17" s="305" t="e">
        <f t="shared" si="14"/>
        <v>#DIV/0!</v>
      </c>
      <c r="T17" s="302">
        <f t="shared" si="1"/>
        <v>0</v>
      </c>
      <c r="U17" s="303">
        <f>IF(T11=1,Q17*6.67,IF(T11=2,(Q17+S17)*3.34))</f>
        <v>0</v>
      </c>
      <c r="V17" s="246">
        <f t="shared" si="15"/>
        <v>0</v>
      </c>
      <c r="W17" s="304"/>
      <c r="X17" s="245">
        <f t="shared" si="2"/>
        <v>0</v>
      </c>
      <c r="Y17" s="203">
        <f t="shared" si="3"/>
        <v>1</v>
      </c>
      <c r="Z17" s="3"/>
      <c r="AB17" s="56">
        <f t="shared" si="4"/>
        <v>0</v>
      </c>
      <c r="AC17" s="56">
        <f t="shared" si="5"/>
        <v>0</v>
      </c>
      <c r="AD17" s="56">
        <f t="shared" si="6"/>
        <v>0</v>
      </c>
      <c r="AE17" s="56">
        <f t="shared" si="7"/>
        <v>0</v>
      </c>
      <c r="AF17" s="56">
        <f t="shared" si="8"/>
        <v>0</v>
      </c>
      <c r="AG17" s="56">
        <f t="shared" si="9"/>
        <v>0</v>
      </c>
      <c r="AH17" s="56">
        <f t="shared" si="10"/>
        <v>0</v>
      </c>
      <c r="AI17" s="57">
        <v>3</v>
      </c>
    </row>
    <row r="18" spans="2:35" ht="13.2" x14ac:dyDescent="0.25">
      <c r="B18" s="1"/>
      <c r="C18" s="29">
        <f>'T1 2024'!C18</f>
        <v>7</v>
      </c>
      <c r="D18" s="60">
        <f>'T1 2024'!D18</f>
        <v>0</v>
      </c>
      <c r="E18" s="54">
        <f>'T1 2024'!E18</f>
        <v>0</v>
      </c>
      <c r="F18" s="54">
        <f>'T1 2024'!F18</f>
        <v>0</v>
      </c>
      <c r="G18" s="54">
        <f>'T1 2024'!G18</f>
        <v>0</v>
      </c>
      <c r="H18" s="17"/>
      <c r="I18" s="17"/>
      <c r="J18" s="17"/>
      <c r="K18" s="17"/>
      <c r="L18" s="17"/>
      <c r="M18" s="300">
        <f t="shared" si="11"/>
        <v>0</v>
      </c>
      <c r="N18" s="203">
        <f t="shared" si="12"/>
        <v>0</v>
      </c>
      <c r="O18" s="585"/>
      <c r="P18" s="16"/>
      <c r="Q18" s="305">
        <f t="shared" si="13"/>
        <v>0</v>
      </c>
      <c r="R18" s="16"/>
      <c r="S18" s="305" t="e">
        <f t="shared" si="14"/>
        <v>#DIV/0!</v>
      </c>
      <c r="T18" s="302">
        <f t="shared" si="1"/>
        <v>0</v>
      </c>
      <c r="U18" s="303">
        <f>IF(T11=1,Q18*6.67,IF(T11=2,(Q18+S18)*3.34))</f>
        <v>0</v>
      </c>
      <c r="V18" s="246">
        <f t="shared" si="15"/>
        <v>0</v>
      </c>
      <c r="W18" s="304"/>
      <c r="X18" s="245">
        <f t="shared" si="2"/>
        <v>0</v>
      </c>
      <c r="Y18" s="203">
        <f t="shared" si="3"/>
        <v>1</v>
      </c>
      <c r="Z18" s="3"/>
      <c r="AB18" s="56">
        <f t="shared" si="4"/>
        <v>0</v>
      </c>
      <c r="AC18" s="56">
        <f t="shared" si="5"/>
        <v>0</v>
      </c>
      <c r="AD18" s="56">
        <f t="shared" si="6"/>
        <v>0</v>
      </c>
      <c r="AE18" s="56">
        <f t="shared" si="7"/>
        <v>0</v>
      </c>
      <c r="AF18" s="56">
        <f t="shared" si="8"/>
        <v>0</v>
      </c>
      <c r="AG18" s="56">
        <f t="shared" si="9"/>
        <v>0</v>
      </c>
      <c r="AH18" s="56">
        <f t="shared" si="10"/>
        <v>0</v>
      </c>
      <c r="AI18" s="57">
        <v>4</v>
      </c>
    </row>
    <row r="19" spans="2:35" ht="13.2" x14ac:dyDescent="0.25">
      <c r="B19" s="1"/>
      <c r="C19" s="29">
        <f>'T1 2024'!C19</f>
        <v>8</v>
      </c>
      <c r="D19" s="60">
        <f>'T1 2024'!D19</f>
        <v>0</v>
      </c>
      <c r="E19" s="54">
        <f>'T1 2024'!E19</f>
        <v>0</v>
      </c>
      <c r="F19" s="54">
        <f>'T1 2024'!F19</f>
        <v>0</v>
      </c>
      <c r="G19" s="54">
        <f>'T1 2024'!G19</f>
        <v>0</v>
      </c>
      <c r="H19" s="17"/>
      <c r="I19" s="17"/>
      <c r="J19" s="17"/>
      <c r="K19" s="17"/>
      <c r="L19" s="17"/>
      <c r="M19" s="300">
        <f t="shared" si="11"/>
        <v>0</v>
      </c>
      <c r="N19" s="203">
        <f t="shared" si="12"/>
        <v>0</v>
      </c>
      <c r="O19" s="585"/>
      <c r="P19" s="16"/>
      <c r="Q19" s="305">
        <f t="shared" si="13"/>
        <v>0</v>
      </c>
      <c r="R19" s="16"/>
      <c r="S19" s="305" t="e">
        <f t="shared" si="14"/>
        <v>#DIV/0!</v>
      </c>
      <c r="T19" s="302">
        <f t="shared" si="1"/>
        <v>0</v>
      </c>
      <c r="U19" s="303">
        <f>IF(T11=1,Q19*6.67,IF(T11=2,(Q19+S19)*3.34))</f>
        <v>0</v>
      </c>
      <c r="V19" s="246">
        <f t="shared" si="15"/>
        <v>0</v>
      </c>
      <c r="W19" s="304"/>
      <c r="X19" s="245">
        <f t="shared" si="2"/>
        <v>0</v>
      </c>
      <c r="Y19" s="203">
        <f t="shared" si="3"/>
        <v>1</v>
      </c>
      <c r="Z19" s="3"/>
      <c r="AB19" s="56">
        <f t="shared" si="4"/>
        <v>0</v>
      </c>
      <c r="AC19" s="56">
        <f t="shared" si="5"/>
        <v>0</v>
      </c>
      <c r="AD19" s="56">
        <f t="shared" si="6"/>
        <v>0</v>
      </c>
      <c r="AE19" s="56">
        <f t="shared" si="7"/>
        <v>0</v>
      </c>
      <c r="AF19" s="56">
        <f t="shared" si="8"/>
        <v>0</v>
      </c>
      <c r="AG19" s="56">
        <f t="shared" si="9"/>
        <v>0</v>
      </c>
      <c r="AH19" s="56">
        <f t="shared" si="10"/>
        <v>0</v>
      </c>
      <c r="AI19" s="57">
        <v>5</v>
      </c>
    </row>
    <row r="20" spans="2:35" ht="13.2" x14ac:dyDescent="0.25">
      <c r="B20" s="1"/>
      <c r="C20" s="29">
        <f>'T1 2024'!C20</f>
        <v>9</v>
      </c>
      <c r="D20" s="60">
        <f>'T1 2024'!D20</f>
        <v>0</v>
      </c>
      <c r="E20" s="54">
        <f>'T1 2024'!E20</f>
        <v>0</v>
      </c>
      <c r="F20" s="54">
        <f>'T1 2024'!F20</f>
        <v>0</v>
      </c>
      <c r="G20" s="54">
        <f>'T1 2024'!G20</f>
        <v>0</v>
      </c>
      <c r="H20" s="17"/>
      <c r="I20" s="17"/>
      <c r="J20" s="17"/>
      <c r="K20" s="17"/>
      <c r="L20" s="17"/>
      <c r="M20" s="300">
        <f t="shared" si="11"/>
        <v>0</v>
      </c>
      <c r="N20" s="203">
        <f t="shared" si="12"/>
        <v>0</v>
      </c>
      <c r="O20" s="585"/>
      <c r="P20" s="16"/>
      <c r="Q20" s="305">
        <f t="shared" si="13"/>
        <v>0</v>
      </c>
      <c r="R20" s="16"/>
      <c r="S20" s="305" t="e">
        <f t="shared" si="14"/>
        <v>#DIV/0!</v>
      </c>
      <c r="T20" s="302">
        <f t="shared" si="1"/>
        <v>0</v>
      </c>
      <c r="U20" s="303">
        <f>IF(T11=1,Q20*6.67,IF(T11=2,(Q20+S20)*3.34))</f>
        <v>0</v>
      </c>
      <c r="V20" s="246">
        <f t="shared" si="15"/>
        <v>0</v>
      </c>
      <c r="W20" s="304"/>
      <c r="X20" s="245">
        <f t="shared" si="2"/>
        <v>0</v>
      </c>
      <c r="Y20" s="203">
        <f t="shared" si="3"/>
        <v>1</v>
      </c>
      <c r="Z20" s="3"/>
      <c r="AB20" s="56">
        <f t="shared" si="4"/>
        <v>0</v>
      </c>
      <c r="AC20" s="56">
        <f t="shared" si="5"/>
        <v>0</v>
      </c>
      <c r="AD20" s="56">
        <f t="shared" si="6"/>
        <v>0</v>
      </c>
      <c r="AE20" s="56">
        <f t="shared" si="7"/>
        <v>0</v>
      </c>
      <c r="AF20" s="56">
        <f t="shared" si="8"/>
        <v>0</v>
      </c>
      <c r="AG20" s="56">
        <f t="shared" si="9"/>
        <v>0</v>
      </c>
      <c r="AH20" s="56">
        <f t="shared" si="10"/>
        <v>0</v>
      </c>
      <c r="AI20" s="57">
        <v>6</v>
      </c>
    </row>
    <row r="21" spans="2:35" ht="13.2" x14ac:dyDescent="0.25">
      <c r="B21" s="1"/>
      <c r="C21" s="29">
        <f>'T1 2024'!C21</f>
        <v>10</v>
      </c>
      <c r="D21" s="60">
        <f>'T1 2024'!D21</f>
        <v>0</v>
      </c>
      <c r="E21" s="54">
        <f>'T1 2024'!E21</f>
        <v>0</v>
      </c>
      <c r="F21" s="54">
        <f>'T1 2024'!F21</f>
        <v>0</v>
      </c>
      <c r="G21" s="54">
        <f>'T1 2024'!G21</f>
        <v>0</v>
      </c>
      <c r="H21" s="17"/>
      <c r="I21" s="17"/>
      <c r="J21" s="17"/>
      <c r="K21" s="17"/>
      <c r="L21" s="17"/>
      <c r="M21" s="300">
        <f t="shared" si="11"/>
        <v>0</v>
      </c>
      <c r="N21" s="203">
        <f t="shared" si="12"/>
        <v>0</v>
      </c>
      <c r="O21" s="585"/>
      <c r="P21" s="16"/>
      <c r="Q21" s="305">
        <f t="shared" si="13"/>
        <v>0</v>
      </c>
      <c r="R21" s="16"/>
      <c r="S21" s="305" t="e">
        <f t="shared" si="14"/>
        <v>#DIV/0!</v>
      </c>
      <c r="T21" s="302">
        <f t="shared" si="1"/>
        <v>0</v>
      </c>
      <c r="U21" s="303">
        <f>IF(T11=1,Q21*6.67,IF(T11=2,(Q21+S21)*3.34))</f>
        <v>0</v>
      </c>
      <c r="V21" s="246">
        <f t="shared" si="15"/>
        <v>0</v>
      </c>
      <c r="W21" s="304"/>
      <c r="X21" s="245">
        <f t="shared" si="2"/>
        <v>0</v>
      </c>
      <c r="Y21" s="203">
        <f t="shared" si="3"/>
        <v>1</v>
      </c>
      <c r="Z21" s="3"/>
      <c r="AB21" s="56">
        <f t="shared" si="4"/>
        <v>0</v>
      </c>
      <c r="AC21" s="56">
        <f t="shared" si="5"/>
        <v>0</v>
      </c>
      <c r="AD21" s="56">
        <f t="shared" si="6"/>
        <v>0</v>
      </c>
      <c r="AE21" s="56">
        <f t="shared" si="7"/>
        <v>0</v>
      </c>
      <c r="AF21" s="56">
        <f t="shared" si="8"/>
        <v>0</v>
      </c>
      <c r="AG21" s="56">
        <f t="shared" si="9"/>
        <v>0</v>
      </c>
      <c r="AH21" s="56">
        <f t="shared" si="10"/>
        <v>0</v>
      </c>
      <c r="AI21" s="57">
        <v>7</v>
      </c>
    </row>
    <row r="22" spans="2:35" ht="13.2" x14ac:dyDescent="0.25">
      <c r="B22" s="1"/>
      <c r="C22" s="29">
        <f>'T1 2024'!C22</f>
        <v>11</v>
      </c>
      <c r="D22" s="60">
        <f>'T1 2024'!D22</f>
        <v>0</v>
      </c>
      <c r="E22" s="54">
        <f>'T1 2024'!E22</f>
        <v>0</v>
      </c>
      <c r="F22" s="54">
        <f>'T1 2024'!F22</f>
        <v>0</v>
      </c>
      <c r="G22" s="54">
        <f>'T1 2024'!G22</f>
        <v>0</v>
      </c>
      <c r="H22" s="17"/>
      <c r="I22" s="17"/>
      <c r="J22" s="17"/>
      <c r="K22" s="17"/>
      <c r="L22" s="17"/>
      <c r="M22" s="300">
        <f t="shared" si="11"/>
        <v>0</v>
      </c>
      <c r="N22" s="203">
        <f t="shared" si="12"/>
        <v>0</v>
      </c>
      <c r="O22" s="585"/>
      <c r="P22" s="16"/>
      <c r="Q22" s="305">
        <f t="shared" si="13"/>
        <v>0</v>
      </c>
      <c r="R22" s="16"/>
      <c r="S22" s="305" t="e">
        <f t="shared" si="14"/>
        <v>#DIV/0!</v>
      </c>
      <c r="T22" s="302">
        <f t="shared" si="1"/>
        <v>0</v>
      </c>
      <c r="U22" s="303">
        <f>IF(T11=1,Q22*6.67,IF(T11=2,(Q22+S22)*3.34))</f>
        <v>0</v>
      </c>
      <c r="V22" s="246">
        <f t="shared" si="15"/>
        <v>0</v>
      </c>
      <c r="W22" s="304"/>
      <c r="X22" s="245">
        <f t="shared" si="2"/>
        <v>0</v>
      </c>
      <c r="Y22" s="203">
        <f t="shared" si="3"/>
        <v>1</v>
      </c>
      <c r="Z22" s="3"/>
      <c r="AB22" s="56">
        <f t="shared" si="4"/>
        <v>0</v>
      </c>
      <c r="AC22" s="56">
        <f t="shared" si="5"/>
        <v>0</v>
      </c>
      <c r="AD22" s="56">
        <f t="shared" si="6"/>
        <v>0</v>
      </c>
      <c r="AE22" s="56">
        <f t="shared" si="7"/>
        <v>0</v>
      </c>
      <c r="AF22" s="56">
        <f t="shared" si="8"/>
        <v>0</v>
      </c>
      <c r="AG22" s="56">
        <f t="shared" si="9"/>
        <v>0</v>
      </c>
      <c r="AH22" s="56">
        <f t="shared" si="10"/>
        <v>0</v>
      </c>
      <c r="AI22" s="57">
        <v>8</v>
      </c>
    </row>
    <row r="23" spans="2:35" ht="13.2" x14ac:dyDescent="0.25">
      <c r="B23" s="1"/>
      <c r="C23" s="29">
        <f>'T1 2024'!C23</f>
        <v>12</v>
      </c>
      <c r="D23" s="60">
        <f>'T1 2024'!D23</f>
        <v>0</v>
      </c>
      <c r="E23" s="54">
        <f>'T1 2024'!E23</f>
        <v>0</v>
      </c>
      <c r="F23" s="54">
        <f>'T1 2024'!F23</f>
        <v>0</v>
      </c>
      <c r="G23" s="54">
        <f>'T1 2024'!G23</f>
        <v>0</v>
      </c>
      <c r="H23" s="17"/>
      <c r="I23" s="17"/>
      <c r="J23" s="17"/>
      <c r="K23" s="17"/>
      <c r="L23" s="17"/>
      <c r="M23" s="300">
        <f t="shared" si="11"/>
        <v>0</v>
      </c>
      <c r="N23" s="203">
        <f t="shared" si="12"/>
        <v>0</v>
      </c>
      <c r="O23" s="585"/>
      <c r="P23" s="16"/>
      <c r="Q23" s="305">
        <f t="shared" si="13"/>
        <v>0</v>
      </c>
      <c r="R23" s="16"/>
      <c r="S23" s="305" t="e">
        <f t="shared" si="14"/>
        <v>#DIV/0!</v>
      </c>
      <c r="T23" s="302">
        <f t="shared" si="1"/>
        <v>0</v>
      </c>
      <c r="U23" s="303">
        <f>IF(T11=1,Q23*6.67,IF(T11=2,(Q23+S23)*3.34))</f>
        <v>0</v>
      </c>
      <c r="V23" s="246">
        <f t="shared" si="15"/>
        <v>0</v>
      </c>
      <c r="W23" s="304"/>
      <c r="X23" s="245">
        <f t="shared" si="2"/>
        <v>0</v>
      </c>
      <c r="Y23" s="203">
        <f t="shared" si="3"/>
        <v>1</v>
      </c>
      <c r="Z23" s="3"/>
      <c r="AB23" s="56">
        <f t="shared" si="4"/>
        <v>0</v>
      </c>
      <c r="AC23" s="56">
        <f t="shared" si="5"/>
        <v>0</v>
      </c>
      <c r="AD23" s="56">
        <f t="shared" si="6"/>
        <v>0</v>
      </c>
      <c r="AE23" s="56">
        <f t="shared" si="7"/>
        <v>0</v>
      </c>
      <c r="AF23" s="56">
        <f t="shared" si="8"/>
        <v>0</v>
      </c>
      <c r="AG23" s="56">
        <f t="shared" si="9"/>
        <v>0</v>
      </c>
      <c r="AH23" s="56">
        <f t="shared" si="10"/>
        <v>0</v>
      </c>
      <c r="AI23" s="57">
        <v>9</v>
      </c>
    </row>
    <row r="24" spans="2:35" ht="13.2" x14ac:dyDescent="0.25">
      <c r="B24" s="1"/>
      <c r="C24" s="29">
        <f>'T1 2024'!C24</f>
        <v>13</v>
      </c>
      <c r="D24" s="60">
        <f>'T1 2024'!D24</f>
        <v>0</v>
      </c>
      <c r="E24" s="54">
        <f>'T1 2024'!E24</f>
        <v>0</v>
      </c>
      <c r="F24" s="54">
        <f>'T1 2024'!F24</f>
        <v>0</v>
      </c>
      <c r="G24" s="54">
        <f>'T1 2024'!G24</f>
        <v>0</v>
      </c>
      <c r="H24" s="17"/>
      <c r="I24" s="17"/>
      <c r="J24" s="17"/>
      <c r="K24" s="17"/>
      <c r="L24" s="17"/>
      <c r="M24" s="300">
        <f t="shared" si="11"/>
        <v>0</v>
      </c>
      <c r="N24" s="203">
        <f t="shared" si="12"/>
        <v>0</v>
      </c>
      <c r="O24" s="585"/>
      <c r="P24" s="16"/>
      <c r="Q24" s="305">
        <f t="shared" si="13"/>
        <v>0</v>
      </c>
      <c r="R24" s="16"/>
      <c r="S24" s="305" t="e">
        <f t="shared" si="14"/>
        <v>#DIV/0!</v>
      </c>
      <c r="T24" s="302">
        <f t="shared" si="1"/>
        <v>0</v>
      </c>
      <c r="U24" s="303">
        <f>IF(T11=1,Q24*6.67,IF(T11=2,(Q24+S24)*3.34))</f>
        <v>0</v>
      </c>
      <c r="V24" s="246">
        <f t="shared" si="15"/>
        <v>0</v>
      </c>
      <c r="W24" s="304"/>
      <c r="X24" s="245">
        <f t="shared" si="2"/>
        <v>0</v>
      </c>
      <c r="Y24" s="203">
        <f t="shared" si="3"/>
        <v>1</v>
      </c>
      <c r="Z24" s="3"/>
      <c r="AB24" s="56">
        <f t="shared" si="4"/>
        <v>0</v>
      </c>
      <c r="AC24" s="56">
        <f t="shared" si="5"/>
        <v>0</v>
      </c>
      <c r="AD24" s="56">
        <f t="shared" si="6"/>
        <v>0</v>
      </c>
      <c r="AE24" s="56">
        <f t="shared" si="7"/>
        <v>0</v>
      </c>
      <c r="AF24" s="56">
        <f t="shared" si="8"/>
        <v>0</v>
      </c>
      <c r="AG24" s="56">
        <f t="shared" si="9"/>
        <v>0</v>
      </c>
      <c r="AH24" s="56">
        <f t="shared" si="10"/>
        <v>0</v>
      </c>
      <c r="AI24" s="57">
        <v>10</v>
      </c>
    </row>
    <row r="25" spans="2:35" ht="13.2" x14ac:dyDescent="0.25">
      <c r="B25" s="1"/>
      <c r="C25" s="29">
        <f>'T1 2024'!C25</f>
        <v>14</v>
      </c>
      <c r="D25" s="60">
        <f>'T1 2024'!D25</f>
        <v>0</v>
      </c>
      <c r="E25" s="54">
        <f>'T1 2024'!E25</f>
        <v>0</v>
      </c>
      <c r="F25" s="54">
        <f>'T1 2024'!F25</f>
        <v>0</v>
      </c>
      <c r="G25" s="54">
        <f>'T1 2024'!G25</f>
        <v>0</v>
      </c>
      <c r="H25" s="17"/>
      <c r="I25" s="17"/>
      <c r="J25" s="17"/>
      <c r="K25" s="17"/>
      <c r="L25" s="17"/>
      <c r="M25" s="300">
        <f t="shared" si="11"/>
        <v>0</v>
      </c>
      <c r="N25" s="203">
        <f t="shared" si="12"/>
        <v>0</v>
      </c>
      <c r="O25" s="585"/>
      <c r="P25" s="16"/>
      <c r="Q25" s="305">
        <f t="shared" si="13"/>
        <v>0</v>
      </c>
      <c r="R25" s="16"/>
      <c r="S25" s="305" t="e">
        <f t="shared" si="14"/>
        <v>#DIV/0!</v>
      </c>
      <c r="T25" s="302">
        <f t="shared" si="1"/>
        <v>0</v>
      </c>
      <c r="U25" s="303">
        <f>IF(T11=1,Q25*6.67,IF(T11=2,(Q25+S25)*3.34))</f>
        <v>0</v>
      </c>
      <c r="V25" s="246">
        <f t="shared" si="15"/>
        <v>0</v>
      </c>
      <c r="W25" s="304"/>
      <c r="X25" s="245">
        <f t="shared" si="2"/>
        <v>0</v>
      </c>
      <c r="Y25" s="203">
        <f t="shared" si="3"/>
        <v>1</v>
      </c>
      <c r="Z25" s="3"/>
      <c r="AB25" s="56">
        <f t="shared" si="4"/>
        <v>0</v>
      </c>
      <c r="AC25" s="56">
        <f t="shared" si="5"/>
        <v>0</v>
      </c>
      <c r="AD25" s="56">
        <f t="shared" si="6"/>
        <v>0</v>
      </c>
      <c r="AE25" s="56">
        <f t="shared" si="7"/>
        <v>0</v>
      </c>
      <c r="AF25" s="56">
        <f t="shared" si="8"/>
        <v>0</v>
      </c>
      <c r="AG25" s="56">
        <f t="shared" si="9"/>
        <v>0</v>
      </c>
      <c r="AH25" s="56">
        <f t="shared" si="10"/>
        <v>0</v>
      </c>
    </row>
    <row r="26" spans="2:35" ht="13.2" x14ac:dyDescent="0.25">
      <c r="B26" s="1"/>
      <c r="C26" s="29">
        <f>'T1 2024'!C26</f>
        <v>15</v>
      </c>
      <c r="D26" s="60">
        <f>'T1 2024'!D26</f>
        <v>0</v>
      </c>
      <c r="E26" s="54">
        <f>'T1 2024'!E26</f>
        <v>0</v>
      </c>
      <c r="F26" s="54">
        <f>'T1 2024'!F26</f>
        <v>0</v>
      </c>
      <c r="G26" s="54">
        <f>'T1 2024'!G26</f>
        <v>0</v>
      </c>
      <c r="H26" s="17"/>
      <c r="I26" s="17"/>
      <c r="J26" s="17"/>
      <c r="K26" s="17"/>
      <c r="L26" s="17"/>
      <c r="M26" s="300">
        <f t="shared" si="11"/>
        <v>0</v>
      </c>
      <c r="N26" s="203">
        <f t="shared" si="12"/>
        <v>0</v>
      </c>
      <c r="O26" s="585"/>
      <c r="P26" s="16"/>
      <c r="Q26" s="305">
        <f t="shared" si="13"/>
        <v>0</v>
      </c>
      <c r="R26" s="16"/>
      <c r="S26" s="305" t="e">
        <f t="shared" si="14"/>
        <v>#DIV/0!</v>
      </c>
      <c r="T26" s="302">
        <f t="shared" si="1"/>
        <v>0</v>
      </c>
      <c r="U26" s="303">
        <f>IF(T11=1,Q26*6.67,IF(T11=2,(Q26+S26)*3.34))</f>
        <v>0</v>
      </c>
      <c r="V26" s="246">
        <f t="shared" si="15"/>
        <v>0</v>
      </c>
      <c r="W26" s="304"/>
      <c r="X26" s="245">
        <f t="shared" si="2"/>
        <v>0</v>
      </c>
      <c r="Y26" s="203">
        <f t="shared" si="3"/>
        <v>1</v>
      </c>
      <c r="Z26" s="3"/>
      <c r="AB26" s="56">
        <f t="shared" si="4"/>
        <v>0</v>
      </c>
      <c r="AC26" s="56">
        <f t="shared" si="5"/>
        <v>0</v>
      </c>
      <c r="AD26" s="56">
        <f t="shared" si="6"/>
        <v>0</v>
      </c>
      <c r="AE26" s="56">
        <f t="shared" si="7"/>
        <v>0</v>
      </c>
      <c r="AF26" s="56">
        <f t="shared" si="8"/>
        <v>0</v>
      </c>
      <c r="AG26" s="56">
        <f t="shared" si="9"/>
        <v>0</v>
      </c>
      <c r="AH26" s="56">
        <f t="shared" si="10"/>
        <v>0</v>
      </c>
    </row>
    <row r="27" spans="2:35" ht="13.2" x14ac:dyDescent="0.25">
      <c r="B27" s="1"/>
      <c r="C27" s="29">
        <f>'T1 2024'!C27</f>
        <v>16</v>
      </c>
      <c r="D27" s="60">
        <f>'T1 2024'!D27</f>
        <v>0</v>
      </c>
      <c r="E27" s="54">
        <f>'T1 2024'!E27</f>
        <v>0</v>
      </c>
      <c r="F27" s="54">
        <f>'T1 2024'!F27</f>
        <v>0</v>
      </c>
      <c r="G27" s="54">
        <f>'T1 2024'!G27</f>
        <v>0</v>
      </c>
      <c r="H27" s="17"/>
      <c r="I27" s="17"/>
      <c r="J27" s="17"/>
      <c r="K27" s="17"/>
      <c r="L27" s="17"/>
      <c r="M27" s="300">
        <f t="shared" si="11"/>
        <v>0</v>
      </c>
      <c r="N27" s="203">
        <f t="shared" si="12"/>
        <v>0</v>
      </c>
      <c r="O27" s="585"/>
      <c r="P27" s="16"/>
      <c r="Q27" s="305">
        <f t="shared" si="13"/>
        <v>0</v>
      </c>
      <c r="R27" s="16"/>
      <c r="S27" s="305" t="e">
        <f t="shared" si="14"/>
        <v>#DIV/0!</v>
      </c>
      <c r="T27" s="302">
        <f t="shared" si="1"/>
        <v>0</v>
      </c>
      <c r="U27" s="303">
        <f>IF(T11=1,Q27*6.67,IF(T11=2,(Q27+S27)*3.34))</f>
        <v>0</v>
      </c>
      <c r="V27" s="246">
        <f t="shared" si="15"/>
        <v>0</v>
      </c>
      <c r="W27" s="304"/>
      <c r="X27" s="245">
        <f t="shared" si="2"/>
        <v>0</v>
      </c>
      <c r="Y27" s="203">
        <f t="shared" si="3"/>
        <v>1</v>
      </c>
      <c r="Z27" s="3"/>
      <c r="AB27" s="56">
        <f t="shared" si="4"/>
        <v>0</v>
      </c>
      <c r="AC27" s="56">
        <f t="shared" si="5"/>
        <v>0</v>
      </c>
      <c r="AD27" s="56">
        <f t="shared" si="6"/>
        <v>0</v>
      </c>
      <c r="AE27" s="56">
        <f t="shared" si="7"/>
        <v>0</v>
      </c>
      <c r="AF27" s="56">
        <f t="shared" si="8"/>
        <v>0</v>
      </c>
      <c r="AG27" s="56">
        <f t="shared" si="9"/>
        <v>0</v>
      </c>
      <c r="AH27" s="56">
        <f t="shared" si="10"/>
        <v>0</v>
      </c>
    </row>
    <row r="28" spans="2:35" ht="13.2" x14ac:dyDescent="0.25">
      <c r="B28" s="1"/>
      <c r="C28" s="29">
        <f>'T1 2024'!C28</f>
        <v>17</v>
      </c>
      <c r="D28" s="60">
        <f>'T1 2024'!D28</f>
        <v>0</v>
      </c>
      <c r="E28" s="54">
        <f>'T1 2024'!E28</f>
        <v>0</v>
      </c>
      <c r="F28" s="54">
        <f>'T1 2024'!F28</f>
        <v>0</v>
      </c>
      <c r="G28" s="54">
        <f>'T1 2024'!G28</f>
        <v>0</v>
      </c>
      <c r="H28" s="17"/>
      <c r="I28" s="17"/>
      <c r="J28" s="17"/>
      <c r="K28" s="17"/>
      <c r="L28" s="17"/>
      <c r="M28" s="300">
        <f t="shared" si="11"/>
        <v>0</v>
      </c>
      <c r="N28" s="203">
        <f t="shared" si="12"/>
        <v>0</v>
      </c>
      <c r="O28" s="585"/>
      <c r="P28" s="16"/>
      <c r="Q28" s="305">
        <f t="shared" si="13"/>
        <v>0</v>
      </c>
      <c r="R28" s="16"/>
      <c r="S28" s="305" t="e">
        <f t="shared" si="14"/>
        <v>#DIV/0!</v>
      </c>
      <c r="T28" s="302">
        <f t="shared" si="1"/>
        <v>0</v>
      </c>
      <c r="U28" s="303">
        <f>IF(T11=1,Q28*6.67,IF(T11=2,(Q28+S28)*3.34))</f>
        <v>0</v>
      </c>
      <c r="V28" s="246">
        <f t="shared" si="15"/>
        <v>0</v>
      </c>
      <c r="W28" s="304"/>
      <c r="X28" s="245">
        <f t="shared" si="2"/>
        <v>0</v>
      </c>
      <c r="Y28" s="203">
        <f t="shared" si="3"/>
        <v>1</v>
      </c>
      <c r="Z28" s="3"/>
      <c r="AB28" s="56">
        <f t="shared" si="4"/>
        <v>0</v>
      </c>
      <c r="AC28" s="56">
        <f t="shared" si="5"/>
        <v>0</v>
      </c>
      <c r="AD28" s="56">
        <f t="shared" si="6"/>
        <v>0</v>
      </c>
      <c r="AE28" s="56">
        <f t="shared" si="7"/>
        <v>0</v>
      </c>
      <c r="AF28" s="56">
        <f t="shared" si="8"/>
        <v>0</v>
      </c>
      <c r="AG28" s="56">
        <f t="shared" si="9"/>
        <v>0</v>
      </c>
      <c r="AH28" s="56">
        <f t="shared" si="10"/>
        <v>0</v>
      </c>
    </row>
    <row r="29" spans="2:35" ht="13.2" x14ac:dyDescent="0.25">
      <c r="B29" s="1"/>
      <c r="C29" s="29">
        <f>'T1 2024'!C29</f>
        <v>18</v>
      </c>
      <c r="D29" s="60">
        <f>'T1 2024'!D29</f>
        <v>0</v>
      </c>
      <c r="E29" s="54">
        <f>'T1 2024'!E29</f>
        <v>0</v>
      </c>
      <c r="F29" s="54">
        <f>'T1 2024'!F29</f>
        <v>0</v>
      </c>
      <c r="G29" s="54">
        <f>'T1 2024'!G29</f>
        <v>0</v>
      </c>
      <c r="H29" s="17"/>
      <c r="I29" s="17"/>
      <c r="J29" s="17"/>
      <c r="K29" s="17"/>
      <c r="L29" s="17"/>
      <c r="M29" s="300">
        <f t="shared" si="11"/>
        <v>0</v>
      </c>
      <c r="N29" s="203">
        <f t="shared" si="12"/>
        <v>0</v>
      </c>
      <c r="O29" s="585"/>
      <c r="P29" s="16"/>
      <c r="Q29" s="305">
        <f t="shared" si="13"/>
        <v>0</v>
      </c>
      <c r="R29" s="16"/>
      <c r="S29" s="305" t="e">
        <f t="shared" si="14"/>
        <v>#DIV/0!</v>
      </c>
      <c r="T29" s="302">
        <f t="shared" si="1"/>
        <v>0</v>
      </c>
      <c r="U29" s="303">
        <f>IF(T11=1,Q29*6.67,IF(T11=2,(Q29+S29)*3.34))</f>
        <v>0</v>
      </c>
      <c r="V29" s="246">
        <f t="shared" si="15"/>
        <v>0</v>
      </c>
      <c r="W29" s="304"/>
      <c r="X29" s="245">
        <f t="shared" si="2"/>
        <v>0</v>
      </c>
      <c r="Y29" s="203">
        <f t="shared" si="3"/>
        <v>1</v>
      </c>
      <c r="Z29" s="3"/>
      <c r="AB29" s="56">
        <f t="shared" si="4"/>
        <v>0</v>
      </c>
      <c r="AC29" s="56">
        <f t="shared" si="5"/>
        <v>0</v>
      </c>
      <c r="AD29" s="56">
        <f t="shared" si="6"/>
        <v>0</v>
      </c>
      <c r="AE29" s="56">
        <f t="shared" si="7"/>
        <v>0</v>
      </c>
      <c r="AF29" s="56">
        <f t="shared" si="8"/>
        <v>0</v>
      </c>
      <c r="AG29" s="56">
        <f t="shared" si="9"/>
        <v>0</v>
      </c>
      <c r="AH29" s="56">
        <f t="shared" si="10"/>
        <v>0</v>
      </c>
    </row>
    <row r="30" spans="2:35" ht="13.2" x14ac:dyDescent="0.25">
      <c r="B30" s="1"/>
      <c r="C30" s="29">
        <f>'T1 2024'!C30</f>
        <v>19</v>
      </c>
      <c r="D30" s="60">
        <f>'T1 2024'!D30</f>
        <v>0</v>
      </c>
      <c r="E30" s="54">
        <f>'T1 2024'!E30</f>
        <v>0</v>
      </c>
      <c r="F30" s="54">
        <f>'T1 2024'!F30</f>
        <v>0</v>
      </c>
      <c r="G30" s="54">
        <f>'T1 2024'!G30</f>
        <v>0</v>
      </c>
      <c r="H30" s="17"/>
      <c r="I30" s="17"/>
      <c r="J30" s="17"/>
      <c r="K30" s="17"/>
      <c r="L30" s="17"/>
      <c r="M30" s="300">
        <f t="shared" si="11"/>
        <v>0</v>
      </c>
      <c r="N30" s="203">
        <f t="shared" si="12"/>
        <v>0</v>
      </c>
      <c r="O30" s="585"/>
      <c r="P30" s="16"/>
      <c r="Q30" s="305">
        <f t="shared" si="13"/>
        <v>0</v>
      </c>
      <c r="R30" s="16"/>
      <c r="S30" s="305" t="e">
        <f t="shared" si="14"/>
        <v>#DIV/0!</v>
      </c>
      <c r="T30" s="302">
        <f t="shared" si="1"/>
        <v>0</v>
      </c>
      <c r="U30" s="303">
        <f>IF(T11=1,Q30*6.67,IF(T11=2,(Q30+S30)*3.34))</f>
        <v>0</v>
      </c>
      <c r="V30" s="246">
        <f t="shared" si="15"/>
        <v>0</v>
      </c>
      <c r="W30" s="304"/>
      <c r="X30" s="245">
        <f t="shared" si="2"/>
        <v>0</v>
      </c>
      <c r="Y30" s="203">
        <f t="shared" si="3"/>
        <v>1</v>
      </c>
      <c r="Z30" s="3"/>
      <c r="AB30" s="56">
        <f t="shared" si="4"/>
        <v>0</v>
      </c>
      <c r="AC30" s="56">
        <f t="shared" si="5"/>
        <v>0</v>
      </c>
      <c r="AD30" s="56">
        <f t="shared" si="6"/>
        <v>0</v>
      </c>
      <c r="AE30" s="56">
        <f t="shared" si="7"/>
        <v>0</v>
      </c>
      <c r="AF30" s="56">
        <f t="shared" si="8"/>
        <v>0</v>
      </c>
      <c r="AG30" s="56">
        <f t="shared" si="9"/>
        <v>0</v>
      </c>
      <c r="AH30" s="56">
        <f t="shared" si="10"/>
        <v>0</v>
      </c>
    </row>
    <row r="31" spans="2:35" ht="13.2" x14ac:dyDescent="0.25">
      <c r="B31" s="1"/>
      <c r="C31" s="29">
        <f>'T1 2024'!C31</f>
        <v>20</v>
      </c>
      <c r="D31" s="60">
        <f>'T1 2024'!D31</f>
        <v>0</v>
      </c>
      <c r="E31" s="54">
        <f>'T1 2024'!E31</f>
        <v>0</v>
      </c>
      <c r="F31" s="54">
        <f>'T1 2024'!F31</f>
        <v>0</v>
      </c>
      <c r="G31" s="54">
        <f>'T1 2024'!G31</f>
        <v>0</v>
      </c>
      <c r="H31" s="17"/>
      <c r="I31" s="17"/>
      <c r="J31" s="17"/>
      <c r="K31" s="17"/>
      <c r="L31" s="17"/>
      <c r="M31" s="300">
        <f t="shared" si="11"/>
        <v>0</v>
      </c>
      <c r="N31" s="203">
        <f t="shared" si="12"/>
        <v>0</v>
      </c>
      <c r="O31" s="585"/>
      <c r="P31" s="16"/>
      <c r="Q31" s="305">
        <f t="shared" si="13"/>
        <v>0</v>
      </c>
      <c r="R31" s="16"/>
      <c r="S31" s="305" t="e">
        <f t="shared" si="14"/>
        <v>#DIV/0!</v>
      </c>
      <c r="T31" s="302">
        <f t="shared" si="1"/>
        <v>0</v>
      </c>
      <c r="U31" s="303">
        <f>IF(T11=1,Q31*6.67,IF(T11=2,(Q31+S31)*3.34))</f>
        <v>0</v>
      </c>
      <c r="V31" s="246">
        <f t="shared" si="15"/>
        <v>0</v>
      </c>
      <c r="W31" s="304"/>
      <c r="X31" s="245">
        <f t="shared" si="2"/>
        <v>0</v>
      </c>
      <c r="Y31" s="203">
        <f t="shared" si="3"/>
        <v>1</v>
      </c>
      <c r="Z31" s="3"/>
      <c r="AB31" s="56">
        <f t="shared" si="4"/>
        <v>0</v>
      </c>
      <c r="AC31" s="56">
        <f t="shared" si="5"/>
        <v>0</v>
      </c>
      <c r="AD31" s="56">
        <f t="shared" si="6"/>
        <v>0</v>
      </c>
      <c r="AE31" s="56">
        <f t="shared" si="7"/>
        <v>0</v>
      </c>
      <c r="AF31" s="56">
        <f t="shared" si="8"/>
        <v>0</v>
      </c>
      <c r="AG31" s="56">
        <f t="shared" si="9"/>
        <v>0</v>
      </c>
      <c r="AH31" s="56">
        <f t="shared" si="10"/>
        <v>0</v>
      </c>
    </row>
    <row r="32" spans="2:35" ht="13.2" x14ac:dyDescent="0.25">
      <c r="B32" s="1"/>
      <c r="C32" s="29">
        <f>'T1 2024'!C32</f>
        <v>21</v>
      </c>
      <c r="D32" s="60">
        <f>'T1 2024'!D32</f>
        <v>0</v>
      </c>
      <c r="E32" s="54">
        <f>'T1 2024'!E32</f>
        <v>0</v>
      </c>
      <c r="F32" s="54">
        <f>'T1 2024'!F32</f>
        <v>0</v>
      </c>
      <c r="G32" s="54">
        <f>'T1 2024'!G32</f>
        <v>0</v>
      </c>
      <c r="H32" s="17"/>
      <c r="I32" s="17"/>
      <c r="J32" s="17"/>
      <c r="K32" s="17"/>
      <c r="L32" s="17"/>
      <c r="M32" s="300">
        <f t="shared" si="11"/>
        <v>0</v>
      </c>
      <c r="N32" s="203">
        <f t="shared" si="12"/>
        <v>0</v>
      </c>
      <c r="O32" s="585"/>
      <c r="P32" s="16"/>
      <c r="Q32" s="305">
        <f t="shared" si="13"/>
        <v>0</v>
      </c>
      <c r="R32" s="16"/>
      <c r="S32" s="305" t="e">
        <f t="shared" si="14"/>
        <v>#DIV/0!</v>
      </c>
      <c r="T32" s="302">
        <f t="shared" si="1"/>
        <v>0</v>
      </c>
      <c r="U32" s="303">
        <f>IF(T11=1,Q32*6.67,IF(T11=2,(Q32+S32)*3.34))</f>
        <v>0</v>
      </c>
      <c r="V32" s="246">
        <f t="shared" si="15"/>
        <v>0</v>
      </c>
      <c r="W32" s="304"/>
      <c r="X32" s="245">
        <f t="shared" si="2"/>
        <v>0</v>
      </c>
      <c r="Y32" s="203">
        <f t="shared" si="3"/>
        <v>1</v>
      </c>
      <c r="Z32" s="3"/>
      <c r="AB32" s="56">
        <f t="shared" si="4"/>
        <v>0</v>
      </c>
      <c r="AC32" s="56">
        <f t="shared" si="5"/>
        <v>0</v>
      </c>
      <c r="AD32" s="56">
        <f t="shared" si="6"/>
        <v>0</v>
      </c>
      <c r="AE32" s="56">
        <f t="shared" si="7"/>
        <v>0</v>
      </c>
      <c r="AF32" s="56">
        <f t="shared" si="8"/>
        <v>0</v>
      </c>
      <c r="AG32" s="56">
        <f t="shared" si="9"/>
        <v>0</v>
      </c>
      <c r="AH32" s="56">
        <f t="shared" si="10"/>
        <v>0</v>
      </c>
    </row>
    <row r="33" spans="2:34" ht="13.2" x14ac:dyDescent="0.25">
      <c r="B33" s="1"/>
      <c r="C33" s="29">
        <f>'T1 2024'!C33</f>
        <v>22</v>
      </c>
      <c r="D33" s="60">
        <f>'T1 2024'!D33</f>
        <v>0</v>
      </c>
      <c r="E33" s="54">
        <f>'T1 2024'!E33</f>
        <v>0</v>
      </c>
      <c r="F33" s="54">
        <f>'T1 2024'!F33</f>
        <v>0</v>
      </c>
      <c r="G33" s="54">
        <f>'T1 2024'!G33</f>
        <v>0</v>
      </c>
      <c r="H33" s="17"/>
      <c r="I33" s="17"/>
      <c r="J33" s="17"/>
      <c r="K33" s="17"/>
      <c r="L33" s="17"/>
      <c r="M33" s="300">
        <f t="shared" si="11"/>
        <v>0</v>
      </c>
      <c r="N33" s="203">
        <f t="shared" si="12"/>
        <v>0</v>
      </c>
      <c r="O33" s="585"/>
      <c r="P33" s="16"/>
      <c r="Q33" s="305">
        <f t="shared" si="13"/>
        <v>0</v>
      </c>
      <c r="R33" s="16"/>
      <c r="S33" s="305" t="e">
        <f t="shared" si="14"/>
        <v>#DIV/0!</v>
      </c>
      <c r="T33" s="302">
        <f t="shared" si="1"/>
        <v>0</v>
      </c>
      <c r="U33" s="303">
        <f>IF(T11=1,Q33*6.67,IF(T11=2,(Q33+S33)*3.34))</f>
        <v>0</v>
      </c>
      <c r="V33" s="246">
        <f t="shared" si="15"/>
        <v>0</v>
      </c>
      <c r="W33" s="304"/>
      <c r="X33" s="245">
        <f t="shared" si="2"/>
        <v>0</v>
      </c>
      <c r="Y33" s="203">
        <f t="shared" si="3"/>
        <v>1</v>
      </c>
      <c r="Z33" s="3"/>
      <c r="AB33" s="56">
        <f t="shared" si="4"/>
        <v>0</v>
      </c>
      <c r="AC33" s="56">
        <f t="shared" si="5"/>
        <v>0</v>
      </c>
      <c r="AD33" s="56">
        <f t="shared" si="6"/>
        <v>0</v>
      </c>
      <c r="AE33" s="56">
        <f t="shared" si="7"/>
        <v>0</v>
      </c>
      <c r="AF33" s="56">
        <f t="shared" si="8"/>
        <v>0</v>
      </c>
      <c r="AG33" s="56">
        <f t="shared" si="9"/>
        <v>0</v>
      </c>
      <c r="AH33" s="56">
        <f t="shared" si="10"/>
        <v>0</v>
      </c>
    </row>
    <row r="34" spans="2:34" ht="13.2" x14ac:dyDescent="0.25">
      <c r="B34" s="1"/>
      <c r="C34" s="29">
        <f>'T1 2024'!C34</f>
        <v>23</v>
      </c>
      <c r="D34" s="60">
        <f>'T1 2024'!D34</f>
        <v>0</v>
      </c>
      <c r="E34" s="54">
        <f>'T1 2024'!E34</f>
        <v>0</v>
      </c>
      <c r="F34" s="54">
        <f>'T1 2024'!F34</f>
        <v>0</v>
      </c>
      <c r="G34" s="54">
        <f>'T1 2024'!G34</f>
        <v>0</v>
      </c>
      <c r="H34" s="17"/>
      <c r="I34" s="17"/>
      <c r="J34" s="17"/>
      <c r="K34" s="17"/>
      <c r="L34" s="17"/>
      <c r="M34" s="300">
        <f t="shared" si="11"/>
        <v>0</v>
      </c>
      <c r="N34" s="203">
        <f t="shared" si="12"/>
        <v>0</v>
      </c>
      <c r="O34" s="585"/>
      <c r="P34" s="16"/>
      <c r="Q34" s="305">
        <f t="shared" si="13"/>
        <v>0</v>
      </c>
      <c r="R34" s="16"/>
      <c r="S34" s="305" t="e">
        <f t="shared" si="14"/>
        <v>#DIV/0!</v>
      </c>
      <c r="T34" s="302">
        <f t="shared" si="1"/>
        <v>0</v>
      </c>
      <c r="U34" s="303">
        <f>IF(T11=1,Q34*6.67,IF(T11=2,(Q34+S34)*3.34))</f>
        <v>0</v>
      </c>
      <c r="V34" s="246">
        <f t="shared" si="15"/>
        <v>0</v>
      </c>
      <c r="W34" s="304"/>
      <c r="X34" s="245">
        <f t="shared" si="2"/>
        <v>0</v>
      </c>
      <c r="Y34" s="203">
        <f t="shared" si="3"/>
        <v>1</v>
      </c>
      <c r="Z34" s="3"/>
      <c r="AB34" s="56">
        <f t="shared" si="4"/>
        <v>0</v>
      </c>
      <c r="AC34" s="56">
        <f t="shared" si="5"/>
        <v>0</v>
      </c>
      <c r="AD34" s="56">
        <f t="shared" si="6"/>
        <v>0</v>
      </c>
      <c r="AE34" s="56">
        <f t="shared" si="7"/>
        <v>0</v>
      </c>
      <c r="AF34" s="56">
        <f t="shared" si="8"/>
        <v>0</v>
      </c>
      <c r="AG34" s="56">
        <f t="shared" si="9"/>
        <v>0</v>
      </c>
      <c r="AH34" s="56">
        <f t="shared" si="10"/>
        <v>0</v>
      </c>
    </row>
    <row r="35" spans="2:34" ht="13.2" x14ac:dyDescent="0.25">
      <c r="B35" s="1"/>
      <c r="C35" s="29">
        <f>'T1 2024'!C35</f>
        <v>24</v>
      </c>
      <c r="D35" s="60">
        <f>'T1 2024'!D35</f>
        <v>0</v>
      </c>
      <c r="E35" s="54">
        <f>'T1 2024'!E35</f>
        <v>0</v>
      </c>
      <c r="F35" s="54">
        <f>'T1 2024'!F35</f>
        <v>0</v>
      </c>
      <c r="G35" s="54">
        <f>'T1 2024'!G35</f>
        <v>0</v>
      </c>
      <c r="H35" s="17"/>
      <c r="I35" s="17"/>
      <c r="J35" s="17"/>
      <c r="K35" s="17"/>
      <c r="L35" s="17"/>
      <c r="M35" s="300">
        <f t="shared" si="11"/>
        <v>0</v>
      </c>
      <c r="N35" s="203">
        <f t="shared" si="12"/>
        <v>0</v>
      </c>
      <c r="O35" s="585"/>
      <c r="P35" s="16"/>
      <c r="Q35" s="305">
        <f t="shared" si="13"/>
        <v>0</v>
      </c>
      <c r="R35" s="16"/>
      <c r="S35" s="305" t="e">
        <f t="shared" si="14"/>
        <v>#DIV/0!</v>
      </c>
      <c r="T35" s="302">
        <f t="shared" si="1"/>
        <v>0</v>
      </c>
      <c r="U35" s="303">
        <f>IF(T11=1,Q35*6.67,IF(T11=2,(Q35+S35)*3.34))</f>
        <v>0</v>
      </c>
      <c r="V35" s="246">
        <f t="shared" si="15"/>
        <v>0</v>
      </c>
      <c r="W35" s="304"/>
      <c r="X35" s="245">
        <f t="shared" si="2"/>
        <v>0</v>
      </c>
      <c r="Y35" s="203">
        <f t="shared" si="3"/>
        <v>1</v>
      </c>
      <c r="Z35" s="3"/>
      <c r="AB35" s="56">
        <f t="shared" si="4"/>
        <v>0</v>
      </c>
      <c r="AC35" s="56">
        <f t="shared" si="5"/>
        <v>0</v>
      </c>
      <c r="AD35" s="56">
        <f t="shared" si="6"/>
        <v>0</v>
      </c>
      <c r="AE35" s="56">
        <f t="shared" si="7"/>
        <v>0</v>
      </c>
      <c r="AF35" s="56">
        <f t="shared" si="8"/>
        <v>0</v>
      </c>
      <c r="AG35" s="56">
        <f t="shared" si="9"/>
        <v>0</v>
      </c>
      <c r="AH35" s="56">
        <f t="shared" si="10"/>
        <v>0</v>
      </c>
    </row>
    <row r="36" spans="2:34" ht="13.2" x14ac:dyDescent="0.25">
      <c r="B36" s="1"/>
      <c r="C36" s="29">
        <f>'T1 2024'!C36</f>
        <v>25</v>
      </c>
      <c r="D36" s="60">
        <f>'T1 2024'!D36</f>
        <v>0</v>
      </c>
      <c r="E36" s="54">
        <f>'T1 2024'!E36</f>
        <v>0</v>
      </c>
      <c r="F36" s="54">
        <f>'T1 2024'!F36</f>
        <v>0</v>
      </c>
      <c r="G36" s="54">
        <f>'T1 2024'!G36</f>
        <v>0</v>
      </c>
      <c r="H36" s="17"/>
      <c r="I36" s="17"/>
      <c r="J36" s="17"/>
      <c r="K36" s="17"/>
      <c r="L36" s="17"/>
      <c r="M36" s="300">
        <f t="shared" si="11"/>
        <v>0</v>
      </c>
      <c r="N36" s="203">
        <f t="shared" si="12"/>
        <v>0</v>
      </c>
      <c r="O36" s="585"/>
      <c r="P36" s="16"/>
      <c r="Q36" s="305">
        <f t="shared" si="13"/>
        <v>0</v>
      </c>
      <c r="R36" s="16"/>
      <c r="S36" s="305" t="e">
        <f t="shared" si="14"/>
        <v>#DIV/0!</v>
      </c>
      <c r="T36" s="302">
        <f t="shared" si="1"/>
        <v>0</v>
      </c>
      <c r="U36" s="303">
        <f>IF(T11=1,Q36*6.67,IF(T11=2,(Q36+S36)*3.34))</f>
        <v>0</v>
      </c>
      <c r="V36" s="246">
        <f t="shared" si="15"/>
        <v>0</v>
      </c>
      <c r="W36" s="304"/>
      <c r="X36" s="245">
        <f t="shared" si="2"/>
        <v>0</v>
      </c>
      <c r="Y36" s="203">
        <f t="shared" si="3"/>
        <v>1</v>
      </c>
      <c r="Z36" s="3"/>
      <c r="AB36" s="56">
        <f t="shared" si="4"/>
        <v>0</v>
      </c>
      <c r="AC36" s="56">
        <f t="shared" si="5"/>
        <v>0</v>
      </c>
      <c r="AD36" s="56">
        <f t="shared" si="6"/>
        <v>0</v>
      </c>
      <c r="AE36" s="56">
        <f t="shared" si="7"/>
        <v>0</v>
      </c>
      <c r="AF36" s="56">
        <f t="shared" si="8"/>
        <v>0</v>
      </c>
      <c r="AG36" s="56">
        <f t="shared" si="9"/>
        <v>0</v>
      </c>
      <c r="AH36" s="56">
        <f t="shared" si="10"/>
        <v>0</v>
      </c>
    </row>
    <row r="37" spans="2:34" ht="13.2" x14ac:dyDescent="0.25">
      <c r="B37" s="1"/>
      <c r="C37" s="29">
        <f>'T1 2024'!C37</f>
        <v>26</v>
      </c>
      <c r="D37" s="60">
        <f>'T1 2024'!D37</f>
        <v>0</v>
      </c>
      <c r="E37" s="54">
        <f>'T1 2024'!E37</f>
        <v>0</v>
      </c>
      <c r="F37" s="54">
        <f>'T1 2024'!F37</f>
        <v>0</v>
      </c>
      <c r="G37" s="54">
        <f>'T1 2024'!G37</f>
        <v>0</v>
      </c>
      <c r="H37" s="17"/>
      <c r="I37" s="17"/>
      <c r="J37" s="17"/>
      <c r="K37" s="17"/>
      <c r="L37" s="17"/>
      <c r="M37" s="300">
        <f t="shared" si="11"/>
        <v>0</v>
      </c>
      <c r="N37" s="203">
        <f t="shared" si="12"/>
        <v>0</v>
      </c>
      <c r="O37" s="585"/>
      <c r="P37" s="16"/>
      <c r="Q37" s="305">
        <f t="shared" si="13"/>
        <v>0</v>
      </c>
      <c r="R37" s="16"/>
      <c r="S37" s="305" t="e">
        <f t="shared" si="14"/>
        <v>#DIV/0!</v>
      </c>
      <c r="T37" s="302">
        <f t="shared" si="1"/>
        <v>0</v>
      </c>
      <c r="U37" s="303">
        <f>IF(T11=1,Q37*6.67,IF(T11=2,(Q37+S37)*3.34))</f>
        <v>0</v>
      </c>
      <c r="V37" s="246">
        <f t="shared" si="15"/>
        <v>0</v>
      </c>
      <c r="W37" s="304"/>
      <c r="X37" s="245">
        <f t="shared" si="2"/>
        <v>0</v>
      </c>
      <c r="Y37" s="203">
        <f t="shared" si="3"/>
        <v>1</v>
      </c>
      <c r="Z37" s="3"/>
      <c r="AB37" s="56">
        <f t="shared" si="4"/>
        <v>0</v>
      </c>
      <c r="AC37" s="56">
        <f t="shared" si="5"/>
        <v>0</v>
      </c>
      <c r="AD37" s="56">
        <f t="shared" si="6"/>
        <v>0</v>
      </c>
      <c r="AE37" s="56">
        <f t="shared" si="7"/>
        <v>0</v>
      </c>
      <c r="AF37" s="56">
        <f t="shared" si="8"/>
        <v>0</v>
      </c>
      <c r="AG37" s="56">
        <f t="shared" si="9"/>
        <v>0</v>
      </c>
      <c r="AH37" s="56">
        <f t="shared" si="10"/>
        <v>0</v>
      </c>
    </row>
    <row r="38" spans="2:34" ht="13.2" x14ac:dyDescent="0.25">
      <c r="B38" s="1"/>
      <c r="C38" s="29">
        <f>'T1 2024'!C38</f>
        <v>27</v>
      </c>
      <c r="D38" s="60">
        <f>'T1 2024'!D38</f>
        <v>0</v>
      </c>
      <c r="E38" s="54">
        <f>'T1 2024'!E38</f>
        <v>0</v>
      </c>
      <c r="F38" s="54">
        <f>'T1 2024'!F38</f>
        <v>0</v>
      </c>
      <c r="G38" s="54">
        <f>'T1 2024'!G38</f>
        <v>0</v>
      </c>
      <c r="H38" s="17"/>
      <c r="I38" s="17"/>
      <c r="J38" s="17"/>
      <c r="K38" s="17"/>
      <c r="L38" s="17"/>
      <c r="M38" s="300">
        <f t="shared" si="11"/>
        <v>0</v>
      </c>
      <c r="N38" s="203">
        <f t="shared" si="12"/>
        <v>0</v>
      </c>
      <c r="O38" s="585"/>
      <c r="P38" s="16"/>
      <c r="Q38" s="305">
        <f t="shared" si="13"/>
        <v>0</v>
      </c>
      <c r="R38" s="16"/>
      <c r="S38" s="305" t="e">
        <f t="shared" si="14"/>
        <v>#DIV/0!</v>
      </c>
      <c r="T38" s="302">
        <f t="shared" si="1"/>
        <v>0</v>
      </c>
      <c r="U38" s="303">
        <f>IF(T11=1,Q38*6.67,IF(T11=2,(Q38+S38)*3.34))</f>
        <v>0</v>
      </c>
      <c r="V38" s="246">
        <f t="shared" si="15"/>
        <v>0</v>
      </c>
      <c r="W38" s="304"/>
      <c r="X38" s="245">
        <f t="shared" si="2"/>
        <v>0</v>
      </c>
      <c r="Y38" s="203">
        <f t="shared" si="3"/>
        <v>1</v>
      </c>
      <c r="Z38" s="3"/>
      <c r="AB38" s="56">
        <f t="shared" si="4"/>
        <v>0</v>
      </c>
      <c r="AC38" s="56">
        <f t="shared" si="5"/>
        <v>0</v>
      </c>
      <c r="AD38" s="56">
        <f t="shared" si="6"/>
        <v>0</v>
      </c>
      <c r="AE38" s="56">
        <f t="shared" si="7"/>
        <v>0</v>
      </c>
      <c r="AF38" s="56">
        <f t="shared" si="8"/>
        <v>0</v>
      </c>
      <c r="AG38" s="56">
        <f t="shared" si="9"/>
        <v>0</v>
      </c>
      <c r="AH38" s="56">
        <f t="shared" si="10"/>
        <v>0</v>
      </c>
    </row>
    <row r="39" spans="2:34" ht="13.2" x14ac:dyDescent="0.25">
      <c r="B39" s="1"/>
      <c r="C39" s="29">
        <f>'T1 2024'!C39</f>
        <v>28</v>
      </c>
      <c r="D39" s="60">
        <f>'T1 2024'!D39</f>
        <v>0</v>
      </c>
      <c r="E39" s="54">
        <f>'T1 2024'!E39</f>
        <v>0</v>
      </c>
      <c r="F39" s="54">
        <f>'T1 2024'!F39</f>
        <v>0</v>
      </c>
      <c r="G39" s="54">
        <f>'T1 2024'!G39</f>
        <v>0</v>
      </c>
      <c r="H39" s="17"/>
      <c r="I39" s="17"/>
      <c r="J39" s="17"/>
      <c r="K39" s="17"/>
      <c r="L39" s="17"/>
      <c r="M39" s="300">
        <f t="shared" si="11"/>
        <v>0</v>
      </c>
      <c r="N39" s="203">
        <f t="shared" si="12"/>
        <v>0</v>
      </c>
      <c r="O39" s="585"/>
      <c r="P39" s="16"/>
      <c r="Q39" s="305">
        <f t="shared" si="13"/>
        <v>0</v>
      </c>
      <c r="R39" s="16"/>
      <c r="S39" s="305" t="e">
        <f t="shared" si="14"/>
        <v>#DIV/0!</v>
      </c>
      <c r="T39" s="302">
        <f t="shared" si="1"/>
        <v>0</v>
      </c>
      <c r="U39" s="303">
        <f>IF(T11=1,Q39*6.67,IF(T11=2,(Q39+S39)*3.34))</f>
        <v>0</v>
      </c>
      <c r="V39" s="246">
        <f t="shared" si="15"/>
        <v>0</v>
      </c>
      <c r="W39" s="304"/>
      <c r="X39" s="245">
        <f t="shared" si="2"/>
        <v>0</v>
      </c>
      <c r="Y39" s="203">
        <f t="shared" si="3"/>
        <v>1</v>
      </c>
      <c r="Z39" s="3"/>
      <c r="AB39" s="56">
        <f t="shared" si="4"/>
        <v>0</v>
      </c>
      <c r="AC39" s="56">
        <f t="shared" si="5"/>
        <v>0</v>
      </c>
      <c r="AD39" s="56">
        <f t="shared" si="6"/>
        <v>0</v>
      </c>
      <c r="AE39" s="56">
        <f t="shared" si="7"/>
        <v>0</v>
      </c>
      <c r="AF39" s="56">
        <f t="shared" si="8"/>
        <v>0</v>
      </c>
      <c r="AG39" s="56">
        <f t="shared" si="9"/>
        <v>0</v>
      </c>
      <c r="AH39" s="56">
        <f t="shared" si="10"/>
        <v>0</v>
      </c>
    </row>
    <row r="40" spans="2:34" ht="13.2" x14ac:dyDescent="0.25">
      <c r="B40" s="1"/>
      <c r="C40" s="29">
        <f>'T1 2024'!C40</f>
        <v>29</v>
      </c>
      <c r="D40" s="60">
        <f>'T1 2024'!D40</f>
        <v>0</v>
      </c>
      <c r="E40" s="54">
        <f>'T1 2024'!E40</f>
        <v>0</v>
      </c>
      <c r="F40" s="54">
        <f>'T1 2024'!F40</f>
        <v>0</v>
      </c>
      <c r="G40" s="54">
        <f>'T1 2024'!G40</f>
        <v>0</v>
      </c>
      <c r="H40" s="17"/>
      <c r="I40" s="17"/>
      <c r="J40" s="17"/>
      <c r="K40" s="17"/>
      <c r="L40" s="17"/>
      <c r="M40" s="300">
        <f t="shared" si="11"/>
        <v>0</v>
      </c>
      <c r="N40" s="203">
        <f t="shared" si="12"/>
        <v>0</v>
      </c>
      <c r="O40" s="585"/>
      <c r="P40" s="16"/>
      <c r="Q40" s="305">
        <f t="shared" si="13"/>
        <v>0</v>
      </c>
      <c r="R40" s="16"/>
      <c r="S40" s="305" t="e">
        <f t="shared" si="14"/>
        <v>#DIV/0!</v>
      </c>
      <c r="T40" s="302">
        <f t="shared" si="1"/>
        <v>0</v>
      </c>
      <c r="U40" s="303">
        <f>IF(T11=1,Q40*6.67,IF(T11=2,(Q40+S40)*3.34))</f>
        <v>0</v>
      </c>
      <c r="V40" s="246">
        <f t="shared" si="15"/>
        <v>0</v>
      </c>
      <c r="W40" s="304"/>
      <c r="X40" s="245">
        <f t="shared" si="2"/>
        <v>0</v>
      </c>
      <c r="Y40" s="203">
        <f t="shared" si="3"/>
        <v>1</v>
      </c>
      <c r="Z40" s="3"/>
      <c r="AB40" s="56">
        <f t="shared" si="4"/>
        <v>0</v>
      </c>
      <c r="AC40" s="56">
        <f t="shared" si="5"/>
        <v>0</v>
      </c>
      <c r="AD40" s="56">
        <f t="shared" si="6"/>
        <v>0</v>
      </c>
      <c r="AE40" s="56">
        <f t="shared" si="7"/>
        <v>0</v>
      </c>
      <c r="AF40" s="56">
        <f t="shared" si="8"/>
        <v>0</v>
      </c>
      <c r="AG40" s="56">
        <f t="shared" si="9"/>
        <v>0</v>
      </c>
      <c r="AH40" s="56">
        <f t="shared" si="10"/>
        <v>0</v>
      </c>
    </row>
    <row r="41" spans="2:34" ht="13.2" x14ac:dyDescent="0.25">
      <c r="B41" s="1"/>
      <c r="C41" s="29">
        <f>'T1 2024'!C41</f>
        <v>30</v>
      </c>
      <c r="D41" s="60">
        <f>'T1 2024'!D41</f>
        <v>0</v>
      </c>
      <c r="E41" s="54">
        <f>'T1 2024'!E41</f>
        <v>0</v>
      </c>
      <c r="F41" s="54">
        <f>'T1 2024'!F41</f>
        <v>0</v>
      </c>
      <c r="G41" s="54">
        <f>'T1 2024'!G41</f>
        <v>0</v>
      </c>
      <c r="H41" s="17"/>
      <c r="I41" s="17"/>
      <c r="J41" s="17"/>
      <c r="K41" s="17"/>
      <c r="L41" s="17"/>
      <c r="M41" s="300">
        <f t="shared" si="11"/>
        <v>0</v>
      </c>
      <c r="N41" s="203">
        <f t="shared" si="12"/>
        <v>0</v>
      </c>
      <c r="O41" s="585"/>
      <c r="P41" s="16"/>
      <c r="Q41" s="305">
        <f t="shared" si="13"/>
        <v>0</v>
      </c>
      <c r="R41" s="16"/>
      <c r="S41" s="305" t="e">
        <f t="shared" si="14"/>
        <v>#DIV/0!</v>
      </c>
      <c r="T41" s="302">
        <f t="shared" si="1"/>
        <v>0</v>
      </c>
      <c r="U41" s="303">
        <f>IF(T11=1,Q41*6.67,IF(T11=2,(Q41+S41)*3.34))</f>
        <v>0</v>
      </c>
      <c r="V41" s="246">
        <f t="shared" si="15"/>
        <v>0</v>
      </c>
      <c r="W41" s="304"/>
      <c r="X41" s="245">
        <f t="shared" si="2"/>
        <v>0</v>
      </c>
      <c r="Y41" s="203">
        <f t="shared" si="3"/>
        <v>1</v>
      </c>
      <c r="Z41" s="3"/>
      <c r="AB41" s="56">
        <f t="shared" si="4"/>
        <v>0</v>
      </c>
      <c r="AC41" s="56">
        <f t="shared" si="5"/>
        <v>0</v>
      </c>
      <c r="AD41" s="56">
        <f t="shared" si="6"/>
        <v>0</v>
      </c>
      <c r="AE41" s="56">
        <f t="shared" si="7"/>
        <v>0</v>
      </c>
      <c r="AF41" s="56">
        <f t="shared" si="8"/>
        <v>0</v>
      </c>
      <c r="AG41" s="56">
        <f t="shared" si="9"/>
        <v>0</v>
      </c>
      <c r="AH41" s="56">
        <f t="shared" si="10"/>
        <v>0</v>
      </c>
    </row>
    <row r="42" spans="2:34" ht="13.2" x14ac:dyDescent="0.25">
      <c r="B42" s="1"/>
      <c r="C42" s="29">
        <f>'T1 2024'!C42</f>
        <v>31</v>
      </c>
      <c r="D42" s="60">
        <f>'T1 2024'!D42</f>
        <v>0</v>
      </c>
      <c r="E42" s="54">
        <f>'T1 2024'!E42</f>
        <v>0</v>
      </c>
      <c r="F42" s="54">
        <f>'T1 2024'!F42</f>
        <v>0</v>
      </c>
      <c r="G42" s="54">
        <f>'T1 2024'!G42</f>
        <v>0</v>
      </c>
      <c r="H42" s="17"/>
      <c r="I42" s="17"/>
      <c r="J42" s="17"/>
      <c r="K42" s="17"/>
      <c r="L42" s="17"/>
      <c r="M42" s="300">
        <f t="shared" si="11"/>
        <v>0</v>
      </c>
      <c r="N42" s="203">
        <f t="shared" si="12"/>
        <v>0</v>
      </c>
      <c r="O42" s="585"/>
      <c r="P42" s="16"/>
      <c r="Q42" s="305">
        <f t="shared" si="13"/>
        <v>0</v>
      </c>
      <c r="R42" s="16"/>
      <c r="S42" s="305" t="e">
        <f t="shared" si="14"/>
        <v>#DIV/0!</v>
      </c>
      <c r="T42" s="302">
        <f t="shared" si="1"/>
        <v>0</v>
      </c>
      <c r="U42" s="303">
        <f>IF(T11=1,Q42*6.67,IF(T11=2,(Q42+S42)*3.34))</f>
        <v>0</v>
      </c>
      <c r="V42" s="246">
        <f t="shared" si="15"/>
        <v>0</v>
      </c>
      <c r="W42" s="304"/>
      <c r="X42" s="245">
        <f t="shared" si="2"/>
        <v>0</v>
      </c>
      <c r="Y42" s="203">
        <f t="shared" si="3"/>
        <v>1</v>
      </c>
      <c r="Z42" s="3"/>
      <c r="AB42" s="56">
        <f t="shared" si="4"/>
        <v>0</v>
      </c>
      <c r="AC42" s="56">
        <f t="shared" si="5"/>
        <v>0</v>
      </c>
      <c r="AD42" s="56">
        <f t="shared" si="6"/>
        <v>0</v>
      </c>
      <c r="AE42" s="56">
        <f t="shared" si="7"/>
        <v>0</v>
      </c>
      <c r="AF42" s="56">
        <f t="shared" si="8"/>
        <v>0</v>
      </c>
      <c r="AG42" s="56">
        <f t="shared" si="9"/>
        <v>0</v>
      </c>
      <c r="AH42" s="56">
        <f t="shared" si="10"/>
        <v>0</v>
      </c>
    </row>
    <row r="43" spans="2:34" ht="13.2" x14ac:dyDescent="0.25">
      <c r="B43" s="1"/>
      <c r="C43" s="29">
        <f>'T1 2024'!C43</f>
        <v>32</v>
      </c>
      <c r="D43" s="60">
        <f>'T1 2024'!D43</f>
        <v>0</v>
      </c>
      <c r="E43" s="54">
        <f>'T1 2024'!E43</f>
        <v>0</v>
      </c>
      <c r="F43" s="54">
        <f>'T1 2024'!F43</f>
        <v>0</v>
      </c>
      <c r="G43" s="54">
        <f>'T1 2024'!G43</f>
        <v>0</v>
      </c>
      <c r="H43" s="17"/>
      <c r="I43" s="17"/>
      <c r="J43" s="17"/>
      <c r="K43" s="17"/>
      <c r="L43" s="17"/>
      <c r="M43" s="300">
        <f t="shared" si="11"/>
        <v>0</v>
      </c>
      <c r="N43" s="203">
        <f t="shared" si="12"/>
        <v>0</v>
      </c>
      <c r="O43" s="585"/>
      <c r="P43" s="16"/>
      <c r="Q43" s="305">
        <f t="shared" si="13"/>
        <v>0</v>
      </c>
      <c r="R43" s="16"/>
      <c r="S43" s="305" t="e">
        <f t="shared" si="14"/>
        <v>#DIV/0!</v>
      </c>
      <c r="T43" s="302">
        <f t="shared" si="1"/>
        <v>0</v>
      </c>
      <c r="U43" s="303">
        <f>IF(T11=1,Q43*6.67,IF(T11=2,(Q43+S43)*3.34))</f>
        <v>0</v>
      </c>
      <c r="V43" s="246">
        <f t="shared" si="15"/>
        <v>0</v>
      </c>
      <c r="W43" s="304"/>
      <c r="X43" s="245">
        <f t="shared" si="2"/>
        <v>0</v>
      </c>
      <c r="Y43" s="203">
        <f t="shared" si="3"/>
        <v>1</v>
      </c>
      <c r="Z43" s="3"/>
      <c r="AB43" s="56">
        <f t="shared" si="4"/>
        <v>0</v>
      </c>
      <c r="AC43" s="56">
        <f t="shared" si="5"/>
        <v>0</v>
      </c>
      <c r="AD43" s="56">
        <f t="shared" si="6"/>
        <v>0</v>
      </c>
      <c r="AE43" s="56">
        <f t="shared" si="7"/>
        <v>0</v>
      </c>
      <c r="AF43" s="56">
        <f t="shared" si="8"/>
        <v>0</v>
      </c>
      <c r="AG43" s="56">
        <f t="shared" si="9"/>
        <v>0</v>
      </c>
      <c r="AH43" s="56">
        <f t="shared" si="10"/>
        <v>0</v>
      </c>
    </row>
    <row r="44" spans="2:34" ht="13.2" x14ac:dyDescent="0.25">
      <c r="B44" s="1"/>
      <c r="C44" s="29">
        <f>'T1 2024'!C44</f>
        <v>33</v>
      </c>
      <c r="D44" s="60">
        <f>'T1 2024'!D44</f>
        <v>0</v>
      </c>
      <c r="E44" s="54">
        <f>'T1 2024'!E44</f>
        <v>0</v>
      </c>
      <c r="F44" s="54">
        <f>'T1 2024'!F44</f>
        <v>0</v>
      </c>
      <c r="G44" s="54">
        <f>'T1 2024'!G44</f>
        <v>0</v>
      </c>
      <c r="H44" s="17"/>
      <c r="I44" s="17"/>
      <c r="J44" s="17"/>
      <c r="K44" s="17"/>
      <c r="L44" s="17"/>
      <c r="M44" s="300">
        <f t="shared" ref="M44:M65" si="16">SUM(H44:L44)*2</f>
        <v>0</v>
      </c>
      <c r="N44" s="203">
        <f t="shared" si="12"/>
        <v>0</v>
      </c>
      <c r="O44" s="585"/>
      <c r="P44" s="16"/>
      <c r="Q44" s="305">
        <f t="shared" si="13"/>
        <v>0</v>
      </c>
      <c r="R44" s="16"/>
      <c r="S44" s="305" t="e">
        <f t="shared" si="14"/>
        <v>#DIV/0!</v>
      </c>
      <c r="T44" s="302">
        <f t="shared" ref="T44:T65" si="17">COUNT(P44,S44)</f>
        <v>0</v>
      </c>
      <c r="U44" s="303">
        <f>IF(T11=1,Q44*6.67,IF(T11=2,(Q44+S44)*3.34))</f>
        <v>0</v>
      </c>
      <c r="V44" s="246">
        <f t="shared" si="15"/>
        <v>0</v>
      </c>
      <c r="W44" s="304"/>
      <c r="X44" s="245">
        <f t="shared" ref="X44:X65" si="18">V44+N44</f>
        <v>0</v>
      </c>
      <c r="Y44" s="203">
        <f t="shared" ref="Y44:Y65" si="19">IF(X44&gt;79,7,IF(X44&gt;69,6,IF(X44&gt;59,5,IF(X44&gt;49,4,IF(X44&gt;39,3,IF(X44&gt;29,2,1))))))</f>
        <v>1</v>
      </c>
      <c r="Z44" s="3"/>
      <c r="AB44" s="56">
        <f t="shared" ref="AB44:AB65" si="20">IF(X44&lt;29.9,IF(X44&gt;0.1,1,0),0)</f>
        <v>0</v>
      </c>
      <c r="AC44" s="56">
        <f t="shared" ref="AC44:AC65" si="21">IF(X44&lt;39.9,IF(X44&gt;29.9,1,0),0)</f>
        <v>0</v>
      </c>
      <c r="AD44" s="56">
        <f t="shared" ref="AD44:AD65" si="22">IF(X44&lt;49.9,IF(X44&gt;39.9,1,0),0)</f>
        <v>0</v>
      </c>
      <c r="AE44" s="56">
        <f t="shared" ref="AE44:AE65" si="23">IF(X44&lt;59.9,IF(X44&gt;49.9,1,0),0)</f>
        <v>0</v>
      </c>
      <c r="AF44" s="56">
        <f t="shared" ref="AF44:AF65" si="24">IF(X44&lt;69.9,IF(X44&gt;59.9,1,0),0)</f>
        <v>0</v>
      </c>
      <c r="AG44" s="56">
        <f t="shared" ref="AG44:AG65" si="25">IF(X44&lt;79.9,IF(X44&gt;69.9,1,0),0)</f>
        <v>0</v>
      </c>
      <c r="AH44" s="56">
        <f t="shared" ref="AH44:AH65" si="26">IF(X44&lt;101,IF(X44&gt;79.9,1,0),0)</f>
        <v>0</v>
      </c>
    </row>
    <row r="45" spans="2:34" ht="13.2" x14ac:dyDescent="0.25">
      <c r="B45" s="1"/>
      <c r="C45" s="29">
        <f>'T1 2024'!C45</f>
        <v>34</v>
      </c>
      <c r="D45" s="60">
        <f>'T1 2024'!D45</f>
        <v>0</v>
      </c>
      <c r="E45" s="54">
        <f>'T1 2024'!E45</f>
        <v>0</v>
      </c>
      <c r="F45" s="54">
        <f>'T1 2024'!F45</f>
        <v>0</v>
      </c>
      <c r="G45" s="54">
        <f>'T1 2024'!G45</f>
        <v>0</v>
      </c>
      <c r="H45" s="17"/>
      <c r="I45" s="17"/>
      <c r="J45" s="17"/>
      <c r="K45" s="17"/>
      <c r="L45" s="17"/>
      <c r="M45" s="300">
        <f t="shared" si="16"/>
        <v>0</v>
      </c>
      <c r="N45" s="203">
        <f t="shared" si="12"/>
        <v>0</v>
      </c>
      <c r="O45" s="585"/>
      <c r="P45" s="16"/>
      <c r="Q45" s="305">
        <f t="shared" si="13"/>
        <v>0</v>
      </c>
      <c r="R45" s="16"/>
      <c r="S45" s="305" t="e">
        <f t="shared" si="14"/>
        <v>#DIV/0!</v>
      </c>
      <c r="T45" s="302">
        <f t="shared" si="17"/>
        <v>0</v>
      </c>
      <c r="U45" s="303">
        <f>IF(T11=1,Q45*6.67,IF(T11=2,(Q45+S45)*3.34))</f>
        <v>0</v>
      </c>
      <c r="V45" s="246">
        <f t="shared" si="15"/>
        <v>0</v>
      </c>
      <c r="W45" s="304"/>
      <c r="X45" s="245">
        <f t="shared" si="18"/>
        <v>0</v>
      </c>
      <c r="Y45" s="203">
        <f t="shared" si="19"/>
        <v>1</v>
      </c>
      <c r="Z45" s="3"/>
      <c r="AB45" s="56">
        <f t="shared" si="20"/>
        <v>0</v>
      </c>
      <c r="AC45" s="56">
        <f t="shared" si="21"/>
        <v>0</v>
      </c>
      <c r="AD45" s="56">
        <f t="shared" si="22"/>
        <v>0</v>
      </c>
      <c r="AE45" s="56">
        <f t="shared" si="23"/>
        <v>0</v>
      </c>
      <c r="AF45" s="56">
        <f t="shared" si="24"/>
        <v>0</v>
      </c>
      <c r="AG45" s="56">
        <f t="shared" si="25"/>
        <v>0</v>
      </c>
      <c r="AH45" s="56">
        <f t="shared" si="26"/>
        <v>0</v>
      </c>
    </row>
    <row r="46" spans="2:34" ht="13.2" x14ac:dyDescent="0.25">
      <c r="B46" s="1"/>
      <c r="C46" s="29">
        <f>'T1 2024'!C46</f>
        <v>35</v>
      </c>
      <c r="D46" s="60">
        <f>'T1 2024'!D46</f>
        <v>0</v>
      </c>
      <c r="E46" s="54">
        <f>'T1 2024'!E46</f>
        <v>0</v>
      </c>
      <c r="F46" s="54">
        <f>'T1 2024'!F46</f>
        <v>0</v>
      </c>
      <c r="G46" s="54">
        <f>'T1 2024'!G46</f>
        <v>0</v>
      </c>
      <c r="H46" s="17"/>
      <c r="I46" s="17"/>
      <c r="J46" s="17"/>
      <c r="K46" s="17"/>
      <c r="L46" s="17"/>
      <c r="M46" s="300">
        <f t="shared" si="16"/>
        <v>0</v>
      </c>
      <c r="N46" s="203">
        <f t="shared" si="12"/>
        <v>0</v>
      </c>
      <c r="O46" s="585"/>
      <c r="P46" s="16"/>
      <c r="Q46" s="305">
        <f t="shared" si="13"/>
        <v>0</v>
      </c>
      <c r="R46" s="16"/>
      <c r="S46" s="305" t="e">
        <f t="shared" si="14"/>
        <v>#DIV/0!</v>
      </c>
      <c r="T46" s="302">
        <f t="shared" si="17"/>
        <v>0</v>
      </c>
      <c r="U46" s="303">
        <f>IF(T11=1,Q46*6.67,IF(T11=2,(Q46+S46)*3.34))</f>
        <v>0</v>
      </c>
      <c r="V46" s="246">
        <f t="shared" si="15"/>
        <v>0</v>
      </c>
      <c r="W46" s="304"/>
      <c r="X46" s="245">
        <f t="shared" si="18"/>
        <v>0</v>
      </c>
      <c r="Y46" s="203">
        <f t="shared" si="19"/>
        <v>1</v>
      </c>
      <c r="Z46" s="3"/>
      <c r="AB46" s="56">
        <f t="shared" si="20"/>
        <v>0</v>
      </c>
      <c r="AC46" s="56">
        <f t="shared" si="21"/>
        <v>0</v>
      </c>
      <c r="AD46" s="56">
        <f t="shared" si="22"/>
        <v>0</v>
      </c>
      <c r="AE46" s="56">
        <f t="shared" si="23"/>
        <v>0</v>
      </c>
      <c r="AF46" s="56">
        <f t="shared" si="24"/>
        <v>0</v>
      </c>
      <c r="AG46" s="56">
        <f t="shared" si="25"/>
        <v>0</v>
      </c>
      <c r="AH46" s="56">
        <f t="shared" si="26"/>
        <v>0</v>
      </c>
    </row>
    <row r="47" spans="2:34" ht="13.2" x14ac:dyDescent="0.25">
      <c r="B47" s="1"/>
      <c r="C47" s="29">
        <f>'T1 2024'!C47</f>
        <v>36</v>
      </c>
      <c r="D47" s="60">
        <f>'T1 2024'!D47</f>
        <v>0</v>
      </c>
      <c r="E47" s="54">
        <f>'T1 2024'!E47</f>
        <v>0</v>
      </c>
      <c r="F47" s="54">
        <f>'T1 2024'!F47</f>
        <v>0</v>
      </c>
      <c r="G47" s="54">
        <f>'T1 2024'!G47</f>
        <v>0</v>
      </c>
      <c r="H47" s="17"/>
      <c r="I47" s="17"/>
      <c r="J47" s="17"/>
      <c r="K47" s="17"/>
      <c r="L47" s="17"/>
      <c r="M47" s="300">
        <f t="shared" si="16"/>
        <v>0</v>
      </c>
      <c r="N47" s="203">
        <f t="shared" si="12"/>
        <v>0</v>
      </c>
      <c r="O47" s="585"/>
      <c r="P47" s="16"/>
      <c r="Q47" s="305">
        <f t="shared" si="13"/>
        <v>0</v>
      </c>
      <c r="R47" s="16"/>
      <c r="S47" s="305" t="e">
        <f t="shared" si="14"/>
        <v>#DIV/0!</v>
      </c>
      <c r="T47" s="302">
        <f t="shared" si="17"/>
        <v>0</v>
      </c>
      <c r="U47" s="303">
        <f>IF(T11=1,Q47*6.67,IF(T11=2,(Q47+S47)*3.34))</f>
        <v>0</v>
      </c>
      <c r="V47" s="246">
        <f t="shared" si="15"/>
        <v>0</v>
      </c>
      <c r="W47" s="304"/>
      <c r="X47" s="245">
        <f t="shared" si="18"/>
        <v>0</v>
      </c>
      <c r="Y47" s="203">
        <f t="shared" si="19"/>
        <v>1</v>
      </c>
      <c r="Z47" s="3"/>
      <c r="AB47" s="56">
        <f t="shared" si="20"/>
        <v>0</v>
      </c>
      <c r="AC47" s="56">
        <f t="shared" si="21"/>
        <v>0</v>
      </c>
      <c r="AD47" s="56">
        <f t="shared" si="22"/>
        <v>0</v>
      </c>
      <c r="AE47" s="56">
        <f t="shared" si="23"/>
        <v>0</v>
      </c>
      <c r="AF47" s="56">
        <f t="shared" si="24"/>
        <v>0</v>
      </c>
      <c r="AG47" s="56">
        <f t="shared" si="25"/>
        <v>0</v>
      </c>
      <c r="AH47" s="56">
        <f t="shared" si="26"/>
        <v>0</v>
      </c>
    </row>
    <row r="48" spans="2:34" ht="13.2" x14ac:dyDescent="0.25">
      <c r="B48" s="1"/>
      <c r="C48" s="29">
        <f>'T1 2024'!C48</f>
        <v>37</v>
      </c>
      <c r="D48" s="60">
        <f>'T1 2024'!D48</f>
        <v>0</v>
      </c>
      <c r="E48" s="54">
        <f>'T1 2024'!E48</f>
        <v>0</v>
      </c>
      <c r="F48" s="54">
        <f>'T1 2024'!F48</f>
        <v>0</v>
      </c>
      <c r="G48" s="54">
        <f>'T1 2024'!G48</f>
        <v>0</v>
      </c>
      <c r="H48" s="17"/>
      <c r="I48" s="17"/>
      <c r="J48" s="17"/>
      <c r="K48" s="17"/>
      <c r="L48" s="17"/>
      <c r="M48" s="300">
        <f t="shared" si="16"/>
        <v>0</v>
      </c>
      <c r="N48" s="203">
        <f t="shared" si="12"/>
        <v>0</v>
      </c>
      <c r="O48" s="585"/>
      <c r="P48" s="16"/>
      <c r="Q48" s="305">
        <f t="shared" si="13"/>
        <v>0</v>
      </c>
      <c r="R48" s="16"/>
      <c r="S48" s="305" t="e">
        <f t="shared" si="14"/>
        <v>#DIV/0!</v>
      </c>
      <c r="T48" s="302">
        <f t="shared" si="17"/>
        <v>0</v>
      </c>
      <c r="U48" s="303">
        <f>IF(T11=1,Q48*6.67,IF(T11=2,(Q48+S48)*3.34))</f>
        <v>0</v>
      </c>
      <c r="V48" s="246">
        <f t="shared" si="15"/>
        <v>0</v>
      </c>
      <c r="W48" s="304"/>
      <c r="X48" s="245">
        <f t="shared" si="18"/>
        <v>0</v>
      </c>
      <c r="Y48" s="203">
        <f t="shared" si="19"/>
        <v>1</v>
      </c>
      <c r="Z48" s="3"/>
      <c r="AB48" s="56">
        <f t="shared" si="20"/>
        <v>0</v>
      </c>
      <c r="AC48" s="56">
        <f t="shared" si="21"/>
        <v>0</v>
      </c>
      <c r="AD48" s="56">
        <f t="shared" si="22"/>
        <v>0</v>
      </c>
      <c r="AE48" s="56">
        <f t="shared" si="23"/>
        <v>0</v>
      </c>
      <c r="AF48" s="56">
        <f t="shared" si="24"/>
        <v>0</v>
      </c>
      <c r="AG48" s="56">
        <f t="shared" si="25"/>
        <v>0</v>
      </c>
      <c r="AH48" s="56">
        <f t="shared" si="26"/>
        <v>0</v>
      </c>
    </row>
    <row r="49" spans="2:34" ht="13.2" x14ac:dyDescent="0.25">
      <c r="B49" s="1"/>
      <c r="C49" s="29">
        <f>'T1 2024'!C49</f>
        <v>38</v>
      </c>
      <c r="D49" s="60">
        <f>'T1 2024'!D49</f>
        <v>0</v>
      </c>
      <c r="E49" s="54">
        <f>'T1 2024'!E49</f>
        <v>0</v>
      </c>
      <c r="F49" s="54">
        <f>'T1 2024'!F49</f>
        <v>0</v>
      </c>
      <c r="G49" s="54">
        <f>'T1 2024'!G49</f>
        <v>0</v>
      </c>
      <c r="H49" s="17"/>
      <c r="I49" s="17"/>
      <c r="J49" s="17"/>
      <c r="K49" s="17"/>
      <c r="L49" s="17"/>
      <c r="M49" s="300">
        <f t="shared" si="16"/>
        <v>0</v>
      </c>
      <c r="N49" s="203">
        <f t="shared" si="12"/>
        <v>0</v>
      </c>
      <c r="O49" s="585"/>
      <c r="P49" s="16"/>
      <c r="Q49" s="305">
        <f t="shared" si="13"/>
        <v>0</v>
      </c>
      <c r="R49" s="16"/>
      <c r="S49" s="305" t="e">
        <f t="shared" si="14"/>
        <v>#DIV/0!</v>
      </c>
      <c r="T49" s="302">
        <f t="shared" si="17"/>
        <v>0</v>
      </c>
      <c r="U49" s="303">
        <f>IF(T11=1,Q49*6.67,IF(T11=2,(Q49+S49)*3.34))</f>
        <v>0</v>
      </c>
      <c r="V49" s="246">
        <f t="shared" si="15"/>
        <v>0</v>
      </c>
      <c r="W49" s="304"/>
      <c r="X49" s="245">
        <f t="shared" si="18"/>
        <v>0</v>
      </c>
      <c r="Y49" s="203">
        <f t="shared" si="19"/>
        <v>1</v>
      </c>
      <c r="Z49" s="3"/>
      <c r="AB49" s="56">
        <f t="shared" si="20"/>
        <v>0</v>
      </c>
      <c r="AC49" s="56">
        <f t="shared" si="21"/>
        <v>0</v>
      </c>
      <c r="AD49" s="56">
        <f t="shared" si="22"/>
        <v>0</v>
      </c>
      <c r="AE49" s="56">
        <f t="shared" si="23"/>
        <v>0</v>
      </c>
      <c r="AF49" s="56">
        <f t="shared" si="24"/>
        <v>0</v>
      </c>
      <c r="AG49" s="56">
        <f t="shared" si="25"/>
        <v>0</v>
      </c>
      <c r="AH49" s="56">
        <f t="shared" si="26"/>
        <v>0</v>
      </c>
    </row>
    <row r="50" spans="2:34" ht="13.2" x14ac:dyDescent="0.25">
      <c r="B50" s="1"/>
      <c r="C50" s="29">
        <f>'T1 2024'!C50</f>
        <v>39</v>
      </c>
      <c r="D50" s="60">
        <f>'T1 2024'!D50</f>
        <v>0</v>
      </c>
      <c r="E50" s="54">
        <f>'T1 2024'!E50</f>
        <v>0</v>
      </c>
      <c r="F50" s="54">
        <f>'T1 2024'!F50</f>
        <v>0</v>
      </c>
      <c r="G50" s="54">
        <f>'T1 2024'!G50</f>
        <v>0</v>
      </c>
      <c r="H50" s="17"/>
      <c r="I50" s="17"/>
      <c r="J50" s="17"/>
      <c r="K50" s="17"/>
      <c r="L50" s="17"/>
      <c r="M50" s="300">
        <f t="shared" si="16"/>
        <v>0</v>
      </c>
      <c r="N50" s="203">
        <f t="shared" si="12"/>
        <v>0</v>
      </c>
      <c r="O50" s="585"/>
      <c r="P50" s="16"/>
      <c r="Q50" s="305">
        <f t="shared" si="13"/>
        <v>0</v>
      </c>
      <c r="R50" s="16"/>
      <c r="S50" s="305" t="e">
        <f t="shared" si="14"/>
        <v>#DIV/0!</v>
      </c>
      <c r="T50" s="302">
        <f t="shared" si="17"/>
        <v>0</v>
      </c>
      <c r="U50" s="303">
        <f>IF(T11=1,Q50*6.67,IF(T11=2,(Q50+S50)*3.34))</f>
        <v>0</v>
      </c>
      <c r="V50" s="246">
        <f t="shared" si="15"/>
        <v>0</v>
      </c>
      <c r="W50" s="304"/>
      <c r="X50" s="245">
        <f t="shared" si="18"/>
        <v>0</v>
      </c>
      <c r="Y50" s="203">
        <f t="shared" si="19"/>
        <v>1</v>
      </c>
      <c r="Z50" s="3"/>
      <c r="AB50" s="56">
        <f t="shared" si="20"/>
        <v>0</v>
      </c>
      <c r="AC50" s="56">
        <f t="shared" si="21"/>
        <v>0</v>
      </c>
      <c r="AD50" s="56">
        <f t="shared" si="22"/>
        <v>0</v>
      </c>
      <c r="AE50" s="56">
        <f t="shared" si="23"/>
        <v>0</v>
      </c>
      <c r="AF50" s="56">
        <f t="shared" si="24"/>
        <v>0</v>
      </c>
      <c r="AG50" s="56">
        <f t="shared" si="25"/>
        <v>0</v>
      </c>
      <c r="AH50" s="56">
        <f t="shared" si="26"/>
        <v>0</v>
      </c>
    </row>
    <row r="51" spans="2:34" ht="13.2" x14ac:dyDescent="0.25">
      <c r="B51" s="1"/>
      <c r="C51" s="29">
        <f>'T1 2024'!C51</f>
        <v>40</v>
      </c>
      <c r="D51" s="60">
        <f>'T1 2024'!D51</f>
        <v>0</v>
      </c>
      <c r="E51" s="54">
        <f>'T1 2024'!E51</f>
        <v>0</v>
      </c>
      <c r="F51" s="54">
        <f>'T1 2024'!F51</f>
        <v>0</v>
      </c>
      <c r="G51" s="54">
        <f>'T1 2024'!G51</f>
        <v>0</v>
      </c>
      <c r="H51" s="17"/>
      <c r="I51" s="17"/>
      <c r="J51" s="17"/>
      <c r="K51" s="17"/>
      <c r="L51" s="17"/>
      <c r="M51" s="300">
        <f t="shared" si="16"/>
        <v>0</v>
      </c>
      <c r="N51" s="203">
        <f t="shared" si="12"/>
        <v>0</v>
      </c>
      <c r="O51" s="585"/>
      <c r="P51" s="16"/>
      <c r="Q51" s="305">
        <f t="shared" si="13"/>
        <v>0</v>
      </c>
      <c r="R51" s="16"/>
      <c r="S51" s="305" t="e">
        <f t="shared" si="14"/>
        <v>#DIV/0!</v>
      </c>
      <c r="T51" s="302">
        <f t="shared" si="17"/>
        <v>0</v>
      </c>
      <c r="U51" s="303">
        <f>IF(T11=1,Q51*6.67,IF(T11=2,(Q51+S51)*3.34))</f>
        <v>0</v>
      </c>
      <c r="V51" s="246">
        <f t="shared" si="15"/>
        <v>0</v>
      </c>
      <c r="W51" s="304"/>
      <c r="X51" s="245">
        <f t="shared" si="18"/>
        <v>0</v>
      </c>
      <c r="Y51" s="203">
        <f t="shared" si="19"/>
        <v>1</v>
      </c>
      <c r="Z51" s="3"/>
      <c r="AB51" s="56">
        <f t="shared" si="20"/>
        <v>0</v>
      </c>
      <c r="AC51" s="56">
        <f t="shared" si="21"/>
        <v>0</v>
      </c>
      <c r="AD51" s="56">
        <f t="shared" si="22"/>
        <v>0</v>
      </c>
      <c r="AE51" s="56">
        <f t="shared" si="23"/>
        <v>0</v>
      </c>
      <c r="AF51" s="56">
        <f t="shared" si="24"/>
        <v>0</v>
      </c>
      <c r="AG51" s="56">
        <f t="shared" si="25"/>
        <v>0</v>
      </c>
      <c r="AH51" s="56">
        <f t="shared" si="26"/>
        <v>0</v>
      </c>
    </row>
    <row r="52" spans="2:34" ht="13.2" x14ac:dyDescent="0.25">
      <c r="B52" s="1"/>
      <c r="C52" s="29">
        <f>'T1 2024'!C52</f>
        <v>41</v>
      </c>
      <c r="D52" s="60">
        <f>'T1 2024'!D52</f>
        <v>0</v>
      </c>
      <c r="E52" s="54">
        <f>'T1 2024'!E52</f>
        <v>0</v>
      </c>
      <c r="F52" s="54">
        <f>'T1 2024'!F52</f>
        <v>0</v>
      </c>
      <c r="G52" s="54">
        <f>'T1 2024'!G52</f>
        <v>0</v>
      </c>
      <c r="H52" s="17"/>
      <c r="I52" s="17"/>
      <c r="J52" s="17"/>
      <c r="K52" s="17"/>
      <c r="L52" s="17"/>
      <c r="M52" s="300">
        <f t="shared" si="16"/>
        <v>0</v>
      </c>
      <c r="N52" s="203">
        <f t="shared" si="12"/>
        <v>0</v>
      </c>
      <c r="O52" s="585"/>
      <c r="P52" s="16"/>
      <c r="Q52" s="305">
        <f t="shared" si="13"/>
        <v>0</v>
      </c>
      <c r="R52" s="16"/>
      <c r="S52" s="305" t="e">
        <f t="shared" si="14"/>
        <v>#DIV/0!</v>
      </c>
      <c r="T52" s="302">
        <f t="shared" si="17"/>
        <v>0</v>
      </c>
      <c r="U52" s="303">
        <f>IF(T11=1,Q52*6.67,IF(T11=2,(Q52+S52)*3.34))</f>
        <v>0</v>
      </c>
      <c r="V52" s="246">
        <f t="shared" si="15"/>
        <v>0</v>
      </c>
      <c r="W52" s="304"/>
      <c r="X52" s="245">
        <f t="shared" si="18"/>
        <v>0</v>
      </c>
      <c r="Y52" s="203">
        <f t="shared" si="19"/>
        <v>1</v>
      </c>
      <c r="Z52" s="3"/>
      <c r="AB52" s="56">
        <f t="shared" si="20"/>
        <v>0</v>
      </c>
      <c r="AC52" s="56">
        <f t="shared" si="21"/>
        <v>0</v>
      </c>
      <c r="AD52" s="56">
        <f t="shared" si="22"/>
        <v>0</v>
      </c>
      <c r="AE52" s="56">
        <f t="shared" si="23"/>
        <v>0</v>
      </c>
      <c r="AF52" s="56">
        <f t="shared" si="24"/>
        <v>0</v>
      </c>
      <c r="AG52" s="56">
        <f t="shared" si="25"/>
        <v>0</v>
      </c>
      <c r="AH52" s="56">
        <f t="shared" si="26"/>
        <v>0</v>
      </c>
    </row>
    <row r="53" spans="2:34" ht="13.2" x14ac:dyDescent="0.25">
      <c r="B53" s="1"/>
      <c r="C53" s="29">
        <f>'T1 2024'!C53</f>
        <v>42</v>
      </c>
      <c r="D53" s="60">
        <f>'T1 2024'!D53</f>
        <v>0</v>
      </c>
      <c r="E53" s="54">
        <f>'T1 2024'!E53</f>
        <v>0</v>
      </c>
      <c r="F53" s="54">
        <f>'T1 2024'!F53</f>
        <v>0</v>
      </c>
      <c r="G53" s="54">
        <f>'T1 2024'!G53</f>
        <v>0</v>
      </c>
      <c r="H53" s="17"/>
      <c r="I53" s="17"/>
      <c r="J53" s="17"/>
      <c r="K53" s="17"/>
      <c r="L53" s="17"/>
      <c r="M53" s="300">
        <f t="shared" si="16"/>
        <v>0</v>
      </c>
      <c r="N53" s="203">
        <f t="shared" si="12"/>
        <v>0</v>
      </c>
      <c r="O53" s="585"/>
      <c r="P53" s="16"/>
      <c r="Q53" s="305">
        <f t="shared" si="13"/>
        <v>0</v>
      </c>
      <c r="R53" s="16"/>
      <c r="S53" s="305" t="e">
        <f t="shared" si="14"/>
        <v>#DIV/0!</v>
      </c>
      <c r="T53" s="302">
        <f t="shared" si="17"/>
        <v>0</v>
      </c>
      <c r="U53" s="303">
        <f>IF(T11=1,Q53*6.67,IF(T11=2,(Q53+S53)*3.34))</f>
        <v>0</v>
      </c>
      <c r="V53" s="246">
        <f t="shared" si="15"/>
        <v>0</v>
      </c>
      <c r="W53" s="304"/>
      <c r="X53" s="245">
        <f t="shared" si="18"/>
        <v>0</v>
      </c>
      <c r="Y53" s="203">
        <f t="shared" si="19"/>
        <v>1</v>
      </c>
      <c r="Z53" s="3"/>
      <c r="AB53" s="56">
        <f t="shared" si="20"/>
        <v>0</v>
      </c>
      <c r="AC53" s="56">
        <f t="shared" si="21"/>
        <v>0</v>
      </c>
      <c r="AD53" s="56">
        <f t="shared" si="22"/>
        <v>0</v>
      </c>
      <c r="AE53" s="56">
        <f t="shared" si="23"/>
        <v>0</v>
      </c>
      <c r="AF53" s="56">
        <f t="shared" si="24"/>
        <v>0</v>
      </c>
      <c r="AG53" s="56">
        <f t="shared" si="25"/>
        <v>0</v>
      </c>
      <c r="AH53" s="56">
        <f t="shared" si="26"/>
        <v>0</v>
      </c>
    </row>
    <row r="54" spans="2:34" ht="13.2" x14ac:dyDescent="0.25">
      <c r="B54" s="1"/>
      <c r="C54" s="29">
        <f>'T1 2024'!C54</f>
        <v>43</v>
      </c>
      <c r="D54" s="60">
        <f>'T1 2024'!D54</f>
        <v>0</v>
      </c>
      <c r="E54" s="54">
        <f>'T1 2024'!E54</f>
        <v>0</v>
      </c>
      <c r="F54" s="54">
        <f>'T1 2024'!F54</f>
        <v>0</v>
      </c>
      <c r="G54" s="54">
        <f>'T1 2024'!G54</f>
        <v>0</v>
      </c>
      <c r="H54" s="17"/>
      <c r="I54" s="17"/>
      <c r="J54" s="17"/>
      <c r="K54" s="17"/>
      <c r="L54" s="17"/>
      <c r="M54" s="300">
        <f t="shared" si="16"/>
        <v>0</v>
      </c>
      <c r="N54" s="203">
        <f t="shared" si="12"/>
        <v>0</v>
      </c>
      <c r="O54" s="585"/>
      <c r="P54" s="16"/>
      <c r="Q54" s="305">
        <f t="shared" si="13"/>
        <v>0</v>
      </c>
      <c r="R54" s="16"/>
      <c r="S54" s="305" t="e">
        <f t="shared" si="14"/>
        <v>#DIV/0!</v>
      </c>
      <c r="T54" s="302">
        <f t="shared" si="17"/>
        <v>0</v>
      </c>
      <c r="U54" s="303">
        <f>IF(T11=1,Q54*6.67,IF(T11=2,(Q54+S54)*3.34))</f>
        <v>0</v>
      </c>
      <c r="V54" s="246">
        <f t="shared" si="15"/>
        <v>0</v>
      </c>
      <c r="W54" s="304"/>
      <c r="X54" s="245">
        <f t="shared" si="18"/>
        <v>0</v>
      </c>
      <c r="Y54" s="203">
        <f t="shared" si="19"/>
        <v>1</v>
      </c>
      <c r="Z54" s="3"/>
      <c r="AB54" s="56">
        <f t="shared" si="20"/>
        <v>0</v>
      </c>
      <c r="AC54" s="56">
        <f t="shared" si="21"/>
        <v>0</v>
      </c>
      <c r="AD54" s="56">
        <f t="shared" si="22"/>
        <v>0</v>
      </c>
      <c r="AE54" s="56">
        <f t="shared" si="23"/>
        <v>0</v>
      </c>
      <c r="AF54" s="56">
        <f t="shared" si="24"/>
        <v>0</v>
      </c>
      <c r="AG54" s="56">
        <f t="shared" si="25"/>
        <v>0</v>
      </c>
      <c r="AH54" s="56">
        <f t="shared" si="26"/>
        <v>0</v>
      </c>
    </row>
    <row r="55" spans="2:34" ht="13.2" x14ac:dyDescent="0.25">
      <c r="B55" s="1"/>
      <c r="C55" s="29">
        <f>'T1 2024'!C55</f>
        <v>44</v>
      </c>
      <c r="D55" s="60">
        <f>'T1 2024'!D55</f>
        <v>0</v>
      </c>
      <c r="E55" s="54">
        <f>'T1 2024'!E55</f>
        <v>0</v>
      </c>
      <c r="F55" s="54">
        <f>'T1 2024'!F55</f>
        <v>0</v>
      </c>
      <c r="G55" s="54">
        <f>'T1 2024'!G55</f>
        <v>0</v>
      </c>
      <c r="H55" s="17"/>
      <c r="I55" s="17"/>
      <c r="J55" s="17"/>
      <c r="K55" s="17"/>
      <c r="L55" s="17"/>
      <c r="M55" s="300">
        <f t="shared" si="16"/>
        <v>0</v>
      </c>
      <c r="N55" s="203">
        <f t="shared" si="12"/>
        <v>0</v>
      </c>
      <c r="O55" s="585"/>
      <c r="P55" s="16"/>
      <c r="Q55" s="305">
        <f t="shared" si="13"/>
        <v>0</v>
      </c>
      <c r="R55" s="16"/>
      <c r="S55" s="305" t="e">
        <f t="shared" si="14"/>
        <v>#DIV/0!</v>
      </c>
      <c r="T55" s="302">
        <f t="shared" si="17"/>
        <v>0</v>
      </c>
      <c r="U55" s="303">
        <f>IF(T11=1,Q55*6.67,IF(T11=2,(Q55+S55)*3.34))</f>
        <v>0</v>
      </c>
      <c r="V55" s="246">
        <f t="shared" si="15"/>
        <v>0</v>
      </c>
      <c r="W55" s="304"/>
      <c r="X55" s="245">
        <f t="shared" si="18"/>
        <v>0</v>
      </c>
      <c r="Y55" s="203">
        <f t="shared" si="19"/>
        <v>1</v>
      </c>
      <c r="Z55" s="3"/>
      <c r="AB55" s="56">
        <f t="shared" si="20"/>
        <v>0</v>
      </c>
      <c r="AC55" s="56">
        <f t="shared" si="21"/>
        <v>0</v>
      </c>
      <c r="AD55" s="56">
        <f t="shared" si="22"/>
        <v>0</v>
      </c>
      <c r="AE55" s="56">
        <f t="shared" si="23"/>
        <v>0</v>
      </c>
      <c r="AF55" s="56">
        <f t="shared" si="24"/>
        <v>0</v>
      </c>
      <c r="AG55" s="56">
        <f t="shared" si="25"/>
        <v>0</v>
      </c>
      <c r="AH55" s="56">
        <f t="shared" si="26"/>
        <v>0</v>
      </c>
    </row>
    <row r="56" spans="2:34" ht="13.2" x14ac:dyDescent="0.25">
      <c r="B56" s="1"/>
      <c r="C56" s="29">
        <f>'T1 2024'!C56</f>
        <v>45</v>
      </c>
      <c r="D56" s="60">
        <f>'T1 2024'!D56</f>
        <v>0</v>
      </c>
      <c r="E56" s="54">
        <f>'T1 2024'!E56</f>
        <v>0</v>
      </c>
      <c r="F56" s="54">
        <f>'T1 2024'!F56</f>
        <v>0</v>
      </c>
      <c r="G56" s="54">
        <f>'T1 2024'!G56</f>
        <v>0</v>
      </c>
      <c r="H56" s="17"/>
      <c r="I56" s="17"/>
      <c r="J56" s="17"/>
      <c r="K56" s="17"/>
      <c r="L56" s="17"/>
      <c r="M56" s="300">
        <f t="shared" si="16"/>
        <v>0</v>
      </c>
      <c r="N56" s="203">
        <f t="shared" si="12"/>
        <v>0</v>
      </c>
      <c r="O56" s="585"/>
      <c r="P56" s="16"/>
      <c r="Q56" s="305">
        <f t="shared" si="13"/>
        <v>0</v>
      </c>
      <c r="R56" s="16"/>
      <c r="S56" s="305" t="e">
        <f t="shared" si="14"/>
        <v>#DIV/0!</v>
      </c>
      <c r="T56" s="302">
        <f t="shared" si="17"/>
        <v>0</v>
      </c>
      <c r="U56" s="303">
        <f>IF(T11=1,Q56*6.67,IF(T11=2,(Q56+S56)*3.34))</f>
        <v>0</v>
      </c>
      <c r="V56" s="246">
        <f t="shared" si="15"/>
        <v>0</v>
      </c>
      <c r="W56" s="304"/>
      <c r="X56" s="245">
        <f t="shared" si="18"/>
        <v>0</v>
      </c>
      <c r="Y56" s="203">
        <f t="shared" si="19"/>
        <v>1</v>
      </c>
      <c r="Z56" s="3"/>
      <c r="AB56" s="56">
        <f t="shared" si="20"/>
        <v>0</v>
      </c>
      <c r="AC56" s="56">
        <f t="shared" si="21"/>
        <v>0</v>
      </c>
      <c r="AD56" s="56">
        <f t="shared" si="22"/>
        <v>0</v>
      </c>
      <c r="AE56" s="56">
        <f t="shared" si="23"/>
        <v>0</v>
      </c>
      <c r="AF56" s="56">
        <f t="shared" si="24"/>
        <v>0</v>
      </c>
      <c r="AG56" s="56">
        <f t="shared" si="25"/>
        <v>0</v>
      </c>
      <c r="AH56" s="56">
        <f t="shared" si="26"/>
        <v>0</v>
      </c>
    </row>
    <row r="57" spans="2:34" ht="13.2" x14ac:dyDescent="0.25">
      <c r="B57" s="1"/>
      <c r="C57" s="29">
        <f>'T1 2024'!C57</f>
        <v>46</v>
      </c>
      <c r="D57" s="60">
        <f>'T1 2024'!D57</f>
        <v>0</v>
      </c>
      <c r="E57" s="54">
        <f>'T1 2024'!E57</f>
        <v>0</v>
      </c>
      <c r="F57" s="54">
        <f>'T1 2024'!F57</f>
        <v>0</v>
      </c>
      <c r="G57" s="54">
        <f>'T1 2024'!G57</f>
        <v>0</v>
      </c>
      <c r="H57" s="17"/>
      <c r="I57" s="17"/>
      <c r="J57" s="17"/>
      <c r="K57" s="17"/>
      <c r="L57" s="17"/>
      <c r="M57" s="300">
        <f t="shared" si="16"/>
        <v>0</v>
      </c>
      <c r="N57" s="203">
        <f t="shared" si="12"/>
        <v>0</v>
      </c>
      <c r="O57" s="585"/>
      <c r="P57" s="16"/>
      <c r="Q57" s="305">
        <f t="shared" si="13"/>
        <v>0</v>
      </c>
      <c r="R57" s="16"/>
      <c r="S57" s="305" t="e">
        <f t="shared" si="14"/>
        <v>#DIV/0!</v>
      </c>
      <c r="T57" s="302">
        <f t="shared" si="17"/>
        <v>0</v>
      </c>
      <c r="U57" s="303">
        <f>IF(T11=1,Q57*6.67,IF(T11=2,(Q57+S57)*3.34))</f>
        <v>0</v>
      </c>
      <c r="V57" s="246">
        <f t="shared" si="15"/>
        <v>0</v>
      </c>
      <c r="W57" s="304"/>
      <c r="X57" s="245">
        <f t="shared" si="18"/>
        <v>0</v>
      </c>
      <c r="Y57" s="203">
        <f t="shared" si="19"/>
        <v>1</v>
      </c>
      <c r="Z57" s="3"/>
      <c r="AB57" s="56">
        <f t="shared" si="20"/>
        <v>0</v>
      </c>
      <c r="AC57" s="56">
        <f t="shared" si="21"/>
        <v>0</v>
      </c>
      <c r="AD57" s="56">
        <f t="shared" si="22"/>
        <v>0</v>
      </c>
      <c r="AE57" s="56">
        <f t="shared" si="23"/>
        <v>0</v>
      </c>
      <c r="AF57" s="56">
        <f t="shared" si="24"/>
        <v>0</v>
      </c>
      <c r="AG57" s="56">
        <f t="shared" si="25"/>
        <v>0</v>
      </c>
      <c r="AH57" s="56">
        <f t="shared" si="26"/>
        <v>0</v>
      </c>
    </row>
    <row r="58" spans="2:34" ht="13.2" x14ac:dyDescent="0.25">
      <c r="B58" s="1"/>
      <c r="C58" s="29">
        <f>'T1 2024'!C58</f>
        <v>47</v>
      </c>
      <c r="D58" s="60">
        <f>'T1 2024'!D58</f>
        <v>0</v>
      </c>
      <c r="E58" s="54">
        <f>'T1 2024'!E58</f>
        <v>0</v>
      </c>
      <c r="F58" s="54">
        <f>'T1 2024'!F58</f>
        <v>0</v>
      </c>
      <c r="G58" s="54">
        <f>'T1 2024'!G58</f>
        <v>0</v>
      </c>
      <c r="H58" s="17"/>
      <c r="I58" s="17"/>
      <c r="J58" s="17"/>
      <c r="K58" s="17"/>
      <c r="L58" s="17"/>
      <c r="M58" s="300">
        <f t="shared" si="16"/>
        <v>0</v>
      </c>
      <c r="N58" s="203">
        <f t="shared" si="12"/>
        <v>0</v>
      </c>
      <c r="O58" s="585"/>
      <c r="P58" s="16"/>
      <c r="Q58" s="305">
        <f t="shared" si="13"/>
        <v>0</v>
      </c>
      <c r="R58" s="16"/>
      <c r="S58" s="305" t="e">
        <f t="shared" si="14"/>
        <v>#DIV/0!</v>
      </c>
      <c r="T58" s="302">
        <f t="shared" si="17"/>
        <v>0</v>
      </c>
      <c r="U58" s="303">
        <f>IF(T11=1,Q58*6.67,IF(T11=2,(Q58+S58)*3.34))</f>
        <v>0</v>
      </c>
      <c r="V58" s="246">
        <f t="shared" si="15"/>
        <v>0</v>
      </c>
      <c r="W58" s="304"/>
      <c r="X58" s="245">
        <f t="shared" si="18"/>
        <v>0</v>
      </c>
      <c r="Y58" s="203">
        <f t="shared" si="19"/>
        <v>1</v>
      </c>
      <c r="Z58" s="3"/>
      <c r="AB58" s="56">
        <f t="shared" si="20"/>
        <v>0</v>
      </c>
      <c r="AC58" s="56">
        <f t="shared" si="21"/>
        <v>0</v>
      </c>
      <c r="AD58" s="56">
        <f t="shared" si="22"/>
        <v>0</v>
      </c>
      <c r="AE58" s="56">
        <f t="shared" si="23"/>
        <v>0</v>
      </c>
      <c r="AF58" s="56">
        <f t="shared" si="24"/>
        <v>0</v>
      </c>
      <c r="AG58" s="56">
        <f t="shared" si="25"/>
        <v>0</v>
      </c>
      <c r="AH58" s="56">
        <f t="shared" si="26"/>
        <v>0</v>
      </c>
    </row>
    <row r="59" spans="2:34" ht="13.2" x14ac:dyDescent="0.25">
      <c r="B59" s="1"/>
      <c r="C59" s="29">
        <f>'T1 2024'!C59</f>
        <v>48</v>
      </c>
      <c r="D59" s="60">
        <f>'T1 2024'!D59</f>
        <v>0</v>
      </c>
      <c r="E59" s="54">
        <f>'T1 2024'!E59</f>
        <v>0</v>
      </c>
      <c r="F59" s="54">
        <f>'T1 2024'!F59</f>
        <v>0</v>
      </c>
      <c r="G59" s="54">
        <f>'T1 2024'!G59</f>
        <v>0</v>
      </c>
      <c r="H59" s="17"/>
      <c r="I59" s="17"/>
      <c r="J59" s="17"/>
      <c r="K59" s="17"/>
      <c r="L59" s="17"/>
      <c r="M59" s="300">
        <f t="shared" si="16"/>
        <v>0</v>
      </c>
      <c r="N59" s="203">
        <f t="shared" si="12"/>
        <v>0</v>
      </c>
      <c r="O59" s="585"/>
      <c r="P59" s="16"/>
      <c r="Q59" s="305">
        <f t="shared" si="13"/>
        <v>0</v>
      </c>
      <c r="R59" s="16"/>
      <c r="S59" s="305" t="e">
        <f t="shared" si="14"/>
        <v>#DIV/0!</v>
      </c>
      <c r="T59" s="302">
        <f t="shared" si="17"/>
        <v>0</v>
      </c>
      <c r="U59" s="303">
        <f>IF(T11=1,Q59*6.67,IF(T11=2,(Q59+S59)*3.34))</f>
        <v>0</v>
      </c>
      <c r="V59" s="246">
        <f t="shared" si="15"/>
        <v>0</v>
      </c>
      <c r="W59" s="304"/>
      <c r="X59" s="245">
        <f t="shared" si="18"/>
        <v>0</v>
      </c>
      <c r="Y59" s="203">
        <f t="shared" si="19"/>
        <v>1</v>
      </c>
      <c r="Z59" s="3"/>
      <c r="AB59" s="56">
        <f t="shared" si="20"/>
        <v>0</v>
      </c>
      <c r="AC59" s="56">
        <f t="shared" si="21"/>
        <v>0</v>
      </c>
      <c r="AD59" s="56">
        <f t="shared" si="22"/>
        <v>0</v>
      </c>
      <c r="AE59" s="56">
        <f t="shared" si="23"/>
        <v>0</v>
      </c>
      <c r="AF59" s="56">
        <f t="shared" si="24"/>
        <v>0</v>
      </c>
      <c r="AG59" s="56">
        <f t="shared" si="25"/>
        <v>0</v>
      </c>
      <c r="AH59" s="56">
        <f t="shared" si="26"/>
        <v>0</v>
      </c>
    </row>
    <row r="60" spans="2:34" ht="13.2" x14ac:dyDescent="0.25">
      <c r="B60" s="1"/>
      <c r="C60" s="29">
        <f>'T1 2024'!C60</f>
        <v>49</v>
      </c>
      <c r="D60" s="60">
        <f>'T1 2024'!D60</f>
        <v>0</v>
      </c>
      <c r="E60" s="54">
        <f>'T1 2024'!E60</f>
        <v>0</v>
      </c>
      <c r="F60" s="54">
        <f>'T1 2024'!F60</f>
        <v>0</v>
      </c>
      <c r="G60" s="54">
        <f>'T1 2024'!G60</f>
        <v>0</v>
      </c>
      <c r="H60" s="17"/>
      <c r="I60" s="17"/>
      <c r="J60" s="17"/>
      <c r="K60" s="17"/>
      <c r="L60" s="17"/>
      <c r="M60" s="300">
        <f t="shared" si="16"/>
        <v>0</v>
      </c>
      <c r="N60" s="203">
        <f t="shared" si="12"/>
        <v>0</v>
      </c>
      <c r="O60" s="585"/>
      <c r="P60" s="16"/>
      <c r="Q60" s="305">
        <f t="shared" si="13"/>
        <v>0</v>
      </c>
      <c r="R60" s="16"/>
      <c r="S60" s="305" t="e">
        <f t="shared" si="14"/>
        <v>#DIV/0!</v>
      </c>
      <c r="T60" s="302">
        <f t="shared" si="17"/>
        <v>0</v>
      </c>
      <c r="U60" s="303">
        <f>IF(T11=1,Q60*6.67,IF(T11=2,(Q60+S60)*3.34))</f>
        <v>0</v>
      </c>
      <c r="V60" s="246">
        <f t="shared" si="15"/>
        <v>0</v>
      </c>
      <c r="W60" s="304"/>
      <c r="X60" s="245">
        <f t="shared" si="18"/>
        <v>0</v>
      </c>
      <c r="Y60" s="203">
        <f t="shared" si="19"/>
        <v>1</v>
      </c>
      <c r="Z60" s="3"/>
      <c r="AB60" s="56">
        <f t="shared" si="20"/>
        <v>0</v>
      </c>
      <c r="AC60" s="56">
        <f t="shared" si="21"/>
        <v>0</v>
      </c>
      <c r="AD60" s="56">
        <f t="shared" si="22"/>
        <v>0</v>
      </c>
      <c r="AE60" s="56">
        <f t="shared" si="23"/>
        <v>0</v>
      </c>
      <c r="AF60" s="56">
        <f t="shared" si="24"/>
        <v>0</v>
      </c>
      <c r="AG60" s="56">
        <f t="shared" si="25"/>
        <v>0</v>
      </c>
      <c r="AH60" s="56">
        <f t="shared" si="26"/>
        <v>0</v>
      </c>
    </row>
    <row r="61" spans="2:34" ht="13.2" x14ac:dyDescent="0.25">
      <c r="B61" s="1"/>
      <c r="C61" s="29">
        <f>'T1 2024'!C61</f>
        <v>50</v>
      </c>
      <c r="D61" s="60">
        <f>'T1 2024'!D61</f>
        <v>0</v>
      </c>
      <c r="E61" s="54">
        <f>'T1 2024'!E61</f>
        <v>0</v>
      </c>
      <c r="F61" s="54">
        <f>'T1 2024'!F61</f>
        <v>0</v>
      </c>
      <c r="G61" s="54">
        <f>'T1 2024'!G61</f>
        <v>0</v>
      </c>
      <c r="H61" s="17"/>
      <c r="I61" s="17"/>
      <c r="J61" s="17"/>
      <c r="K61" s="17"/>
      <c r="L61" s="17"/>
      <c r="M61" s="300">
        <f t="shared" si="16"/>
        <v>0</v>
      </c>
      <c r="N61" s="203">
        <f t="shared" si="12"/>
        <v>0</v>
      </c>
      <c r="O61" s="585"/>
      <c r="P61" s="16"/>
      <c r="Q61" s="305">
        <f t="shared" si="13"/>
        <v>0</v>
      </c>
      <c r="R61" s="16"/>
      <c r="S61" s="305" t="e">
        <f t="shared" si="14"/>
        <v>#DIV/0!</v>
      </c>
      <c r="T61" s="302">
        <f t="shared" si="17"/>
        <v>0</v>
      </c>
      <c r="U61" s="303">
        <f>IF(T11=1,Q61*6.67,IF(T11=2,(Q61+S61)*3.34))</f>
        <v>0</v>
      </c>
      <c r="V61" s="246">
        <f t="shared" si="15"/>
        <v>0</v>
      </c>
      <c r="W61" s="304"/>
      <c r="X61" s="245">
        <f t="shared" si="18"/>
        <v>0</v>
      </c>
      <c r="Y61" s="203">
        <f t="shared" si="19"/>
        <v>1</v>
      </c>
      <c r="Z61" s="3"/>
      <c r="AB61" s="56">
        <f t="shared" si="20"/>
        <v>0</v>
      </c>
      <c r="AC61" s="56">
        <f t="shared" si="21"/>
        <v>0</v>
      </c>
      <c r="AD61" s="56">
        <f t="shared" si="22"/>
        <v>0</v>
      </c>
      <c r="AE61" s="56">
        <f t="shared" si="23"/>
        <v>0</v>
      </c>
      <c r="AF61" s="56">
        <f t="shared" si="24"/>
        <v>0</v>
      </c>
      <c r="AG61" s="56">
        <f t="shared" si="25"/>
        <v>0</v>
      </c>
      <c r="AH61" s="56">
        <f t="shared" si="26"/>
        <v>0</v>
      </c>
    </row>
    <row r="62" spans="2:34" ht="13.2" x14ac:dyDescent="0.25">
      <c r="B62" s="1"/>
      <c r="C62" s="29">
        <f>'T1 2024'!C62</f>
        <v>51</v>
      </c>
      <c r="D62" s="60">
        <f>'T1 2024'!D62</f>
        <v>0</v>
      </c>
      <c r="E62" s="54">
        <f>'T1 2024'!E62</f>
        <v>0</v>
      </c>
      <c r="F62" s="54">
        <f>'T1 2024'!F62</f>
        <v>0</v>
      </c>
      <c r="G62" s="54">
        <f>'T1 2024'!G62</f>
        <v>0</v>
      </c>
      <c r="H62" s="17"/>
      <c r="I62" s="17"/>
      <c r="J62" s="17"/>
      <c r="K62" s="17"/>
      <c r="L62" s="17"/>
      <c r="M62" s="300">
        <f t="shared" si="16"/>
        <v>0</v>
      </c>
      <c r="N62" s="203">
        <f t="shared" si="12"/>
        <v>0</v>
      </c>
      <c r="O62" s="585"/>
      <c r="P62" s="16"/>
      <c r="Q62" s="305">
        <f t="shared" si="13"/>
        <v>0</v>
      </c>
      <c r="R62" s="16"/>
      <c r="S62" s="305" t="e">
        <f t="shared" si="14"/>
        <v>#DIV/0!</v>
      </c>
      <c r="T62" s="302">
        <f t="shared" si="17"/>
        <v>0</v>
      </c>
      <c r="U62" s="303">
        <f>IF(T11=1,Q62*6.67,IF(T11=2,(Q62+S62)*3.34))</f>
        <v>0</v>
      </c>
      <c r="V62" s="246">
        <f t="shared" si="15"/>
        <v>0</v>
      </c>
      <c r="W62" s="304"/>
      <c r="X62" s="245">
        <f t="shared" si="18"/>
        <v>0</v>
      </c>
      <c r="Y62" s="203">
        <f t="shared" si="19"/>
        <v>1</v>
      </c>
      <c r="Z62" s="3"/>
      <c r="AB62" s="56">
        <f t="shared" si="20"/>
        <v>0</v>
      </c>
      <c r="AC62" s="56">
        <f t="shared" si="21"/>
        <v>0</v>
      </c>
      <c r="AD62" s="56">
        <f t="shared" si="22"/>
        <v>0</v>
      </c>
      <c r="AE62" s="56">
        <f t="shared" si="23"/>
        <v>0</v>
      </c>
      <c r="AF62" s="56">
        <f t="shared" si="24"/>
        <v>0</v>
      </c>
      <c r="AG62" s="56">
        <f t="shared" si="25"/>
        <v>0</v>
      </c>
      <c r="AH62" s="56">
        <f t="shared" si="26"/>
        <v>0</v>
      </c>
    </row>
    <row r="63" spans="2:34" ht="13.2" x14ac:dyDescent="0.25">
      <c r="B63" s="1"/>
      <c r="C63" s="29">
        <f>'T1 2024'!C63</f>
        <v>52</v>
      </c>
      <c r="D63" s="60">
        <f>'T1 2024'!D63</f>
        <v>0</v>
      </c>
      <c r="E63" s="54">
        <f>'T1 2024'!E63</f>
        <v>0</v>
      </c>
      <c r="F63" s="54">
        <f>'T1 2024'!F63</f>
        <v>0</v>
      </c>
      <c r="G63" s="54">
        <f>'T1 2024'!G63</f>
        <v>0</v>
      </c>
      <c r="H63" s="17"/>
      <c r="I63" s="17"/>
      <c r="J63" s="17"/>
      <c r="K63" s="17"/>
      <c r="L63" s="17"/>
      <c r="M63" s="300">
        <f t="shared" si="16"/>
        <v>0</v>
      </c>
      <c r="N63" s="203">
        <f t="shared" si="12"/>
        <v>0</v>
      </c>
      <c r="O63" s="585"/>
      <c r="P63" s="16"/>
      <c r="Q63" s="305">
        <f t="shared" si="13"/>
        <v>0</v>
      </c>
      <c r="R63" s="16"/>
      <c r="S63" s="305" t="e">
        <f t="shared" si="14"/>
        <v>#DIV/0!</v>
      </c>
      <c r="T63" s="302">
        <f t="shared" si="17"/>
        <v>0</v>
      </c>
      <c r="U63" s="303">
        <f>IF(T11=1,Q63*6.67,IF(T11=2,(Q63+S63)*3.34))</f>
        <v>0</v>
      </c>
      <c r="V63" s="246">
        <f t="shared" si="15"/>
        <v>0</v>
      </c>
      <c r="W63" s="304"/>
      <c r="X63" s="245">
        <f t="shared" si="18"/>
        <v>0</v>
      </c>
      <c r="Y63" s="203">
        <f t="shared" si="19"/>
        <v>1</v>
      </c>
      <c r="Z63" s="3"/>
      <c r="AB63" s="56">
        <f t="shared" si="20"/>
        <v>0</v>
      </c>
      <c r="AC63" s="56">
        <f t="shared" si="21"/>
        <v>0</v>
      </c>
      <c r="AD63" s="56">
        <f t="shared" si="22"/>
        <v>0</v>
      </c>
      <c r="AE63" s="56">
        <f t="shared" si="23"/>
        <v>0</v>
      </c>
      <c r="AF63" s="56">
        <f t="shared" si="24"/>
        <v>0</v>
      </c>
      <c r="AG63" s="56">
        <f t="shared" si="25"/>
        <v>0</v>
      </c>
      <c r="AH63" s="56">
        <f t="shared" si="26"/>
        <v>0</v>
      </c>
    </row>
    <row r="64" spans="2:34" ht="13.2" x14ac:dyDescent="0.25">
      <c r="B64" s="1"/>
      <c r="C64" s="29">
        <f>'T1 2024'!C64</f>
        <v>53</v>
      </c>
      <c r="D64" s="60">
        <f>'T1 2024'!D64</f>
        <v>0</v>
      </c>
      <c r="E64" s="54">
        <f>'T1 2024'!E64</f>
        <v>0</v>
      </c>
      <c r="F64" s="54">
        <f>'T1 2024'!F64</f>
        <v>0</v>
      </c>
      <c r="G64" s="54">
        <f>'T1 2024'!G64</f>
        <v>0</v>
      </c>
      <c r="H64" s="17"/>
      <c r="I64" s="17"/>
      <c r="J64" s="17"/>
      <c r="K64" s="17"/>
      <c r="L64" s="17"/>
      <c r="M64" s="300">
        <f t="shared" si="16"/>
        <v>0</v>
      </c>
      <c r="N64" s="203">
        <f t="shared" si="12"/>
        <v>0</v>
      </c>
      <c r="O64" s="585"/>
      <c r="P64" s="16"/>
      <c r="Q64" s="305">
        <f t="shared" si="13"/>
        <v>0</v>
      </c>
      <c r="R64" s="16"/>
      <c r="S64" s="305" t="e">
        <f t="shared" si="14"/>
        <v>#DIV/0!</v>
      </c>
      <c r="T64" s="302">
        <f t="shared" si="17"/>
        <v>0</v>
      </c>
      <c r="U64" s="303">
        <f>IF(T11=1,Q64*6.67,IF(T11=2,(Q64+S64)*3.34))</f>
        <v>0</v>
      </c>
      <c r="V64" s="246">
        <f t="shared" si="15"/>
        <v>0</v>
      </c>
      <c r="W64" s="304"/>
      <c r="X64" s="245">
        <f t="shared" si="18"/>
        <v>0</v>
      </c>
      <c r="Y64" s="203">
        <f t="shared" si="19"/>
        <v>1</v>
      </c>
      <c r="Z64" s="3"/>
      <c r="AB64" s="56">
        <f t="shared" si="20"/>
        <v>0</v>
      </c>
      <c r="AC64" s="56">
        <f t="shared" si="21"/>
        <v>0</v>
      </c>
      <c r="AD64" s="56">
        <f t="shared" si="22"/>
        <v>0</v>
      </c>
      <c r="AE64" s="56">
        <f t="shared" si="23"/>
        <v>0</v>
      </c>
      <c r="AF64" s="56">
        <f t="shared" si="24"/>
        <v>0</v>
      </c>
      <c r="AG64" s="56">
        <f t="shared" si="25"/>
        <v>0</v>
      </c>
      <c r="AH64" s="56">
        <f t="shared" si="26"/>
        <v>0</v>
      </c>
    </row>
    <row r="65" spans="2:34" ht="13.2" x14ac:dyDescent="0.25">
      <c r="B65" s="1"/>
      <c r="C65" s="29">
        <f>'T1 2024'!C65</f>
        <v>54</v>
      </c>
      <c r="D65" s="60">
        <f>'T1 2024'!D65</f>
        <v>0</v>
      </c>
      <c r="E65" s="54">
        <f>'T1 2024'!E65</f>
        <v>0</v>
      </c>
      <c r="F65" s="54">
        <f>'T1 2024'!F65</f>
        <v>0</v>
      </c>
      <c r="G65" s="54">
        <f>'T1 2024'!G65</f>
        <v>0</v>
      </c>
      <c r="H65" s="17"/>
      <c r="I65" s="17"/>
      <c r="J65" s="17"/>
      <c r="K65" s="17"/>
      <c r="L65" s="17"/>
      <c r="M65" s="300">
        <f t="shared" si="16"/>
        <v>0</v>
      </c>
      <c r="N65" s="203">
        <f t="shared" si="12"/>
        <v>0</v>
      </c>
      <c r="O65" s="585"/>
      <c r="P65" s="16"/>
      <c r="Q65" s="305">
        <f t="shared" si="13"/>
        <v>0</v>
      </c>
      <c r="R65" s="16"/>
      <c r="S65" s="305" t="e">
        <f t="shared" si="14"/>
        <v>#DIV/0!</v>
      </c>
      <c r="T65" s="302">
        <f t="shared" si="17"/>
        <v>0</v>
      </c>
      <c r="U65" s="303">
        <f>IF(T$11=1,Q65*6.67,IF(T$11=2,(Q65+S65)*3.34))</f>
        <v>0</v>
      </c>
      <c r="V65" s="246">
        <f t="shared" si="15"/>
        <v>0</v>
      </c>
      <c r="W65" s="304"/>
      <c r="X65" s="245">
        <f t="shared" si="18"/>
        <v>0</v>
      </c>
      <c r="Y65" s="203">
        <f t="shared" si="19"/>
        <v>1</v>
      </c>
      <c r="Z65" s="3"/>
      <c r="AB65" s="56">
        <f t="shared" si="20"/>
        <v>0</v>
      </c>
      <c r="AC65" s="56">
        <f t="shared" si="21"/>
        <v>0</v>
      </c>
      <c r="AD65" s="56">
        <f t="shared" si="22"/>
        <v>0</v>
      </c>
      <c r="AE65" s="56">
        <f t="shared" si="23"/>
        <v>0</v>
      </c>
      <c r="AF65" s="56">
        <f t="shared" si="24"/>
        <v>0</v>
      </c>
      <c r="AG65" s="56">
        <f t="shared" si="25"/>
        <v>0</v>
      </c>
      <c r="AH65" s="56">
        <f t="shared" si="26"/>
        <v>0</v>
      </c>
    </row>
    <row r="66" spans="2:34" ht="13.2" x14ac:dyDescent="0.25">
      <c r="B66" s="1"/>
      <c r="C66" s="29">
        <f>'T1 2024'!C66</f>
        <v>55</v>
      </c>
      <c r="D66" s="60">
        <f>'T1 2024'!D66</f>
        <v>0</v>
      </c>
      <c r="E66" s="54">
        <f>'T1 2024'!E66</f>
        <v>0</v>
      </c>
      <c r="F66" s="54">
        <f>'T1 2024'!F66</f>
        <v>0</v>
      </c>
      <c r="G66" s="54">
        <f>'T1 2024'!G66</f>
        <v>0</v>
      </c>
      <c r="H66" s="17"/>
      <c r="I66" s="17"/>
      <c r="J66" s="17"/>
      <c r="K66" s="17"/>
      <c r="L66" s="17"/>
      <c r="M66" s="300">
        <f t="shared" ref="M66:M129" si="27">SUM(H66:L66)*2</f>
        <v>0</v>
      </c>
      <c r="N66" s="203">
        <f t="shared" si="12"/>
        <v>0</v>
      </c>
      <c r="O66" s="585"/>
      <c r="P66" s="16"/>
      <c r="Q66" s="305">
        <f t="shared" si="13"/>
        <v>0</v>
      </c>
      <c r="R66" s="16"/>
      <c r="S66" s="305" t="e">
        <f t="shared" si="14"/>
        <v>#DIV/0!</v>
      </c>
      <c r="T66" s="302"/>
      <c r="U66" s="303">
        <f t="shared" ref="U66:U129" si="28">IF(T$11=1,Q66*6.67,IF(T$11=2,(Q66+S66)*3.34))</f>
        <v>0</v>
      </c>
      <c r="V66" s="246">
        <f t="shared" si="15"/>
        <v>0</v>
      </c>
      <c r="W66" s="304"/>
      <c r="X66" s="245">
        <f t="shared" ref="X66:X129" si="29">V66+N66</f>
        <v>0</v>
      </c>
      <c r="Y66" s="203">
        <f t="shared" ref="Y66:Y129" si="30">IF(X66&gt;79,7,IF(X66&gt;69,6,IF(X66&gt;59,5,IF(X66&gt;49,4,IF(X66&gt;39,3,IF(X66&gt;29,2,1))))))</f>
        <v>1</v>
      </c>
      <c r="Z66" s="3"/>
      <c r="AB66" s="56">
        <f t="shared" ref="AB66:AB129" si="31">IF(X66&lt;29.9,IF(X66&gt;0.1,1,0),0)</f>
        <v>0</v>
      </c>
      <c r="AC66" s="56">
        <f t="shared" ref="AC66:AC129" si="32">IF(X66&lt;39.9,IF(X66&gt;29.9,1,0),0)</f>
        <v>0</v>
      </c>
      <c r="AD66" s="56">
        <f t="shared" ref="AD66:AD129" si="33">IF(X66&lt;49.9,IF(X66&gt;39.9,1,0),0)</f>
        <v>0</v>
      </c>
      <c r="AE66" s="56">
        <f t="shared" ref="AE66:AE129" si="34">IF(X66&lt;59.9,IF(X66&gt;49.9,1,0),0)</f>
        <v>0</v>
      </c>
      <c r="AF66" s="56">
        <f t="shared" ref="AF66:AF129" si="35">IF(X66&lt;69.9,IF(X66&gt;59.9,1,0),0)</f>
        <v>0</v>
      </c>
      <c r="AG66" s="56">
        <f t="shared" ref="AG66:AG129" si="36">IF(X66&lt;79.9,IF(X66&gt;69.9,1,0),0)</f>
        <v>0</v>
      </c>
      <c r="AH66" s="56">
        <f t="shared" ref="AH66:AH129" si="37">IF(X66&lt;101,IF(X66&gt;79.9,1,0),0)</f>
        <v>0</v>
      </c>
    </row>
    <row r="67" spans="2:34" ht="13.2" x14ac:dyDescent="0.25">
      <c r="B67" s="1"/>
      <c r="C67" s="29">
        <f>'T1 2024'!C67</f>
        <v>56</v>
      </c>
      <c r="D67" s="60">
        <f>'T1 2024'!D67</f>
        <v>0</v>
      </c>
      <c r="E67" s="54">
        <f>'T1 2024'!E67</f>
        <v>0</v>
      </c>
      <c r="F67" s="54">
        <f>'T1 2024'!F67</f>
        <v>0</v>
      </c>
      <c r="G67" s="54">
        <f>'T1 2024'!G67</f>
        <v>0</v>
      </c>
      <c r="H67" s="17"/>
      <c r="I67" s="17"/>
      <c r="J67" s="17"/>
      <c r="K67" s="17"/>
      <c r="L67" s="17"/>
      <c r="M67" s="300">
        <f t="shared" si="27"/>
        <v>0</v>
      </c>
      <c r="N67" s="203">
        <f t="shared" si="12"/>
        <v>0</v>
      </c>
      <c r="O67" s="585"/>
      <c r="P67" s="16"/>
      <c r="Q67" s="305">
        <f t="shared" si="13"/>
        <v>0</v>
      </c>
      <c r="R67" s="16"/>
      <c r="S67" s="305" t="e">
        <f t="shared" si="14"/>
        <v>#DIV/0!</v>
      </c>
      <c r="T67" s="302"/>
      <c r="U67" s="303">
        <f t="shared" si="28"/>
        <v>0</v>
      </c>
      <c r="V67" s="246">
        <f t="shared" si="15"/>
        <v>0</v>
      </c>
      <c r="W67" s="304"/>
      <c r="X67" s="245">
        <f t="shared" si="29"/>
        <v>0</v>
      </c>
      <c r="Y67" s="203">
        <f t="shared" si="30"/>
        <v>1</v>
      </c>
      <c r="Z67" s="3"/>
      <c r="AB67" s="56">
        <f t="shared" si="31"/>
        <v>0</v>
      </c>
      <c r="AC67" s="56">
        <f t="shared" si="32"/>
        <v>0</v>
      </c>
      <c r="AD67" s="56">
        <f t="shared" si="33"/>
        <v>0</v>
      </c>
      <c r="AE67" s="56">
        <f t="shared" si="34"/>
        <v>0</v>
      </c>
      <c r="AF67" s="56">
        <f t="shared" si="35"/>
        <v>0</v>
      </c>
      <c r="AG67" s="56">
        <f t="shared" si="36"/>
        <v>0</v>
      </c>
      <c r="AH67" s="56">
        <f t="shared" si="37"/>
        <v>0</v>
      </c>
    </row>
    <row r="68" spans="2:34" ht="13.2" x14ac:dyDescent="0.25">
      <c r="B68" s="1"/>
      <c r="C68" s="29">
        <f>'T1 2024'!C68</f>
        <v>57</v>
      </c>
      <c r="D68" s="60">
        <f>'T1 2024'!D68</f>
        <v>0</v>
      </c>
      <c r="E68" s="54">
        <f>'T1 2024'!E68</f>
        <v>0</v>
      </c>
      <c r="F68" s="54">
        <f>'T1 2024'!F68</f>
        <v>0</v>
      </c>
      <c r="G68" s="54">
        <f>'T1 2024'!G68</f>
        <v>0</v>
      </c>
      <c r="H68" s="17"/>
      <c r="I68" s="17"/>
      <c r="J68" s="17"/>
      <c r="K68" s="17"/>
      <c r="L68" s="17"/>
      <c r="M68" s="300">
        <f t="shared" si="27"/>
        <v>0</v>
      </c>
      <c r="N68" s="203">
        <f t="shared" si="12"/>
        <v>0</v>
      </c>
      <c r="O68" s="585"/>
      <c r="P68" s="16"/>
      <c r="Q68" s="305">
        <f t="shared" si="13"/>
        <v>0</v>
      </c>
      <c r="R68" s="16"/>
      <c r="S68" s="305" t="e">
        <f t="shared" si="14"/>
        <v>#DIV/0!</v>
      </c>
      <c r="T68" s="302"/>
      <c r="U68" s="303">
        <f t="shared" si="28"/>
        <v>0</v>
      </c>
      <c r="V68" s="246">
        <f t="shared" si="15"/>
        <v>0</v>
      </c>
      <c r="W68" s="304"/>
      <c r="X68" s="245">
        <f t="shared" si="29"/>
        <v>0</v>
      </c>
      <c r="Y68" s="203">
        <f t="shared" si="30"/>
        <v>1</v>
      </c>
      <c r="Z68" s="3"/>
      <c r="AB68" s="56">
        <f t="shared" si="31"/>
        <v>0</v>
      </c>
      <c r="AC68" s="56">
        <f t="shared" si="32"/>
        <v>0</v>
      </c>
      <c r="AD68" s="56">
        <f t="shared" si="33"/>
        <v>0</v>
      </c>
      <c r="AE68" s="56">
        <f t="shared" si="34"/>
        <v>0</v>
      </c>
      <c r="AF68" s="56">
        <f t="shared" si="35"/>
        <v>0</v>
      </c>
      <c r="AG68" s="56">
        <f t="shared" si="36"/>
        <v>0</v>
      </c>
      <c r="AH68" s="56">
        <f t="shared" si="37"/>
        <v>0</v>
      </c>
    </row>
    <row r="69" spans="2:34" ht="13.2" x14ac:dyDescent="0.25">
      <c r="B69" s="1"/>
      <c r="C69" s="29">
        <f>'T1 2024'!C69</f>
        <v>58</v>
      </c>
      <c r="D69" s="60">
        <f>'T1 2024'!D69</f>
        <v>0</v>
      </c>
      <c r="E69" s="54">
        <f>'T1 2024'!E69</f>
        <v>0</v>
      </c>
      <c r="F69" s="54">
        <f>'T1 2024'!F69</f>
        <v>0</v>
      </c>
      <c r="G69" s="54">
        <f>'T1 2024'!G69</f>
        <v>0</v>
      </c>
      <c r="H69" s="17"/>
      <c r="I69" s="17"/>
      <c r="J69" s="17"/>
      <c r="K69" s="17"/>
      <c r="L69" s="17"/>
      <c r="M69" s="300">
        <f t="shared" si="27"/>
        <v>0</v>
      </c>
      <c r="N69" s="203">
        <f t="shared" si="12"/>
        <v>0</v>
      </c>
      <c r="O69" s="585"/>
      <c r="P69" s="16"/>
      <c r="Q69" s="305">
        <f t="shared" si="13"/>
        <v>0</v>
      </c>
      <c r="R69" s="16"/>
      <c r="S69" s="305" t="e">
        <f t="shared" si="14"/>
        <v>#DIV/0!</v>
      </c>
      <c r="T69" s="302"/>
      <c r="U69" s="303">
        <f t="shared" si="28"/>
        <v>0</v>
      </c>
      <c r="V69" s="246">
        <f t="shared" si="15"/>
        <v>0</v>
      </c>
      <c r="W69" s="304"/>
      <c r="X69" s="245">
        <f t="shared" si="29"/>
        <v>0</v>
      </c>
      <c r="Y69" s="203">
        <f t="shared" si="30"/>
        <v>1</v>
      </c>
      <c r="Z69" s="3"/>
      <c r="AB69" s="56">
        <f t="shared" si="31"/>
        <v>0</v>
      </c>
      <c r="AC69" s="56">
        <f t="shared" si="32"/>
        <v>0</v>
      </c>
      <c r="AD69" s="56">
        <f t="shared" si="33"/>
        <v>0</v>
      </c>
      <c r="AE69" s="56">
        <f t="shared" si="34"/>
        <v>0</v>
      </c>
      <c r="AF69" s="56">
        <f t="shared" si="35"/>
        <v>0</v>
      </c>
      <c r="AG69" s="56">
        <f t="shared" si="36"/>
        <v>0</v>
      </c>
      <c r="AH69" s="56">
        <f t="shared" si="37"/>
        <v>0</v>
      </c>
    </row>
    <row r="70" spans="2:34" ht="13.2" x14ac:dyDescent="0.25">
      <c r="B70" s="1"/>
      <c r="C70" s="29">
        <f>'T1 2024'!C70</f>
        <v>59</v>
      </c>
      <c r="D70" s="60">
        <f>'T1 2024'!D70</f>
        <v>0</v>
      </c>
      <c r="E70" s="54">
        <f>'T1 2024'!E70</f>
        <v>0</v>
      </c>
      <c r="F70" s="54">
        <f>'T1 2024'!F70</f>
        <v>0</v>
      </c>
      <c r="G70" s="54">
        <f>'T1 2024'!G70</f>
        <v>0</v>
      </c>
      <c r="H70" s="17"/>
      <c r="I70" s="17"/>
      <c r="J70" s="17"/>
      <c r="K70" s="17"/>
      <c r="L70" s="17"/>
      <c r="M70" s="300">
        <f t="shared" si="27"/>
        <v>0</v>
      </c>
      <c r="N70" s="203">
        <f t="shared" si="12"/>
        <v>0</v>
      </c>
      <c r="O70" s="585"/>
      <c r="P70" s="16"/>
      <c r="Q70" s="305">
        <f t="shared" si="13"/>
        <v>0</v>
      </c>
      <c r="R70" s="16"/>
      <c r="S70" s="305" t="e">
        <f t="shared" si="14"/>
        <v>#DIV/0!</v>
      </c>
      <c r="T70" s="302"/>
      <c r="U70" s="303">
        <f t="shared" si="28"/>
        <v>0</v>
      </c>
      <c r="V70" s="246">
        <f t="shared" si="15"/>
        <v>0</v>
      </c>
      <c r="W70" s="304"/>
      <c r="X70" s="245">
        <f t="shared" si="29"/>
        <v>0</v>
      </c>
      <c r="Y70" s="203">
        <f t="shared" si="30"/>
        <v>1</v>
      </c>
      <c r="Z70" s="3"/>
      <c r="AB70" s="56">
        <f t="shared" si="31"/>
        <v>0</v>
      </c>
      <c r="AC70" s="56">
        <f t="shared" si="32"/>
        <v>0</v>
      </c>
      <c r="AD70" s="56">
        <f t="shared" si="33"/>
        <v>0</v>
      </c>
      <c r="AE70" s="56">
        <f t="shared" si="34"/>
        <v>0</v>
      </c>
      <c r="AF70" s="56">
        <f t="shared" si="35"/>
        <v>0</v>
      </c>
      <c r="AG70" s="56">
        <f t="shared" si="36"/>
        <v>0</v>
      </c>
      <c r="AH70" s="56">
        <f t="shared" si="37"/>
        <v>0</v>
      </c>
    </row>
    <row r="71" spans="2:34" ht="13.2" x14ac:dyDescent="0.25">
      <c r="B71" s="1"/>
      <c r="C71" s="29">
        <f>'T1 2024'!C71</f>
        <v>60</v>
      </c>
      <c r="D71" s="60">
        <f>'T1 2024'!D71</f>
        <v>0</v>
      </c>
      <c r="E71" s="54">
        <f>'T1 2024'!E71</f>
        <v>0</v>
      </c>
      <c r="F71" s="54">
        <f>'T1 2024'!F71</f>
        <v>0</v>
      </c>
      <c r="G71" s="54">
        <f>'T1 2024'!G71</f>
        <v>0</v>
      </c>
      <c r="H71" s="17"/>
      <c r="I71" s="17"/>
      <c r="J71" s="17"/>
      <c r="K71" s="17"/>
      <c r="L71" s="17"/>
      <c r="M71" s="300">
        <f t="shared" si="27"/>
        <v>0</v>
      </c>
      <c r="N71" s="203">
        <f t="shared" si="12"/>
        <v>0</v>
      </c>
      <c r="O71" s="585"/>
      <c r="P71" s="16"/>
      <c r="Q71" s="305">
        <f t="shared" si="13"/>
        <v>0</v>
      </c>
      <c r="R71" s="16"/>
      <c r="S71" s="305" t="e">
        <f t="shared" si="14"/>
        <v>#DIV/0!</v>
      </c>
      <c r="T71" s="302"/>
      <c r="U71" s="303">
        <f t="shared" si="28"/>
        <v>0</v>
      </c>
      <c r="V71" s="246">
        <f t="shared" si="15"/>
        <v>0</v>
      </c>
      <c r="W71" s="304"/>
      <c r="X71" s="245">
        <f t="shared" si="29"/>
        <v>0</v>
      </c>
      <c r="Y71" s="203">
        <f t="shared" si="30"/>
        <v>1</v>
      </c>
      <c r="Z71" s="3"/>
      <c r="AB71" s="56">
        <f t="shared" si="31"/>
        <v>0</v>
      </c>
      <c r="AC71" s="56">
        <f t="shared" si="32"/>
        <v>0</v>
      </c>
      <c r="AD71" s="56">
        <f t="shared" si="33"/>
        <v>0</v>
      </c>
      <c r="AE71" s="56">
        <f t="shared" si="34"/>
        <v>0</v>
      </c>
      <c r="AF71" s="56">
        <f t="shared" si="35"/>
        <v>0</v>
      </c>
      <c r="AG71" s="56">
        <f t="shared" si="36"/>
        <v>0</v>
      </c>
      <c r="AH71" s="56">
        <f t="shared" si="37"/>
        <v>0</v>
      </c>
    </row>
    <row r="72" spans="2:34" ht="13.2" x14ac:dyDescent="0.25">
      <c r="B72" s="1"/>
      <c r="C72" s="29">
        <f>'T1 2024'!C72</f>
        <v>61</v>
      </c>
      <c r="D72" s="60">
        <f>'T1 2024'!D72</f>
        <v>0</v>
      </c>
      <c r="E72" s="54">
        <f>'T1 2024'!E72</f>
        <v>0</v>
      </c>
      <c r="F72" s="54">
        <f>'T1 2024'!F72</f>
        <v>0</v>
      </c>
      <c r="G72" s="54">
        <f>'T1 2024'!G72</f>
        <v>0</v>
      </c>
      <c r="H72" s="17"/>
      <c r="I72" s="17"/>
      <c r="J72" s="17"/>
      <c r="K72" s="17"/>
      <c r="L72" s="17"/>
      <c r="M72" s="300">
        <f t="shared" si="27"/>
        <v>0</v>
      </c>
      <c r="N72" s="203">
        <f t="shared" si="12"/>
        <v>0</v>
      </c>
      <c r="O72" s="585"/>
      <c r="P72" s="16"/>
      <c r="Q72" s="305">
        <f t="shared" si="13"/>
        <v>0</v>
      </c>
      <c r="R72" s="16"/>
      <c r="S72" s="305" t="e">
        <f t="shared" si="14"/>
        <v>#DIV/0!</v>
      </c>
      <c r="T72" s="302"/>
      <c r="U72" s="303">
        <f t="shared" si="28"/>
        <v>0</v>
      </c>
      <c r="V72" s="246">
        <f t="shared" si="15"/>
        <v>0</v>
      </c>
      <c r="W72" s="304"/>
      <c r="X72" s="245">
        <f t="shared" si="29"/>
        <v>0</v>
      </c>
      <c r="Y72" s="203">
        <f t="shared" si="30"/>
        <v>1</v>
      </c>
      <c r="Z72" s="3"/>
      <c r="AB72" s="56">
        <f t="shared" si="31"/>
        <v>0</v>
      </c>
      <c r="AC72" s="56">
        <f t="shared" si="32"/>
        <v>0</v>
      </c>
      <c r="AD72" s="56">
        <f t="shared" si="33"/>
        <v>0</v>
      </c>
      <c r="AE72" s="56">
        <f t="shared" si="34"/>
        <v>0</v>
      </c>
      <c r="AF72" s="56">
        <f t="shared" si="35"/>
        <v>0</v>
      </c>
      <c r="AG72" s="56">
        <f t="shared" si="36"/>
        <v>0</v>
      </c>
      <c r="AH72" s="56">
        <f t="shared" si="37"/>
        <v>0</v>
      </c>
    </row>
    <row r="73" spans="2:34" ht="13.2" x14ac:dyDescent="0.25">
      <c r="B73" s="1"/>
      <c r="C73" s="29">
        <f>'T1 2024'!C73</f>
        <v>62</v>
      </c>
      <c r="D73" s="60">
        <f>'T1 2024'!D73</f>
        <v>0</v>
      </c>
      <c r="E73" s="54">
        <f>'T1 2024'!E73</f>
        <v>0</v>
      </c>
      <c r="F73" s="54">
        <f>'T1 2024'!F73</f>
        <v>0</v>
      </c>
      <c r="G73" s="54">
        <f>'T1 2024'!G73</f>
        <v>0</v>
      </c>
      <c r="H73" s="17"/>
      <c r="I73" s="17"/>
      <c r="J73" s="17"/>
      <c r="K73" s="17"/>
      <c r="L73" s="17"/>
      <c r="M73" s="300">
        <f t="shared" si="27"/>
        <v>0</v>
      </c>
      <c r="N73" s="203">
        <f t="shared" si="12"/>
        <v>0</v>
      </c>
      <c r="O73" s="585"/>
      <c r="P73" s="16"/>
      <c r="Q73" s="305">
        <f t="shared" si="13"/>
        <v>0</v>
      </c>
      <c r="R73" s="16"/>
      <c r="S73" s="305" t="e">
        <f t="shared" si="14"/>
        <v>#DIV/0!</v>
      </c>
      <c r="T73" s="302"/>
      <c r="U73" s="303">
        <f t="shared" si="28"/>
        <v>0</v>
      </c>
      <c r="V73" s="246">
        <f t="shared" si="15"/>
        <v>0</v>
      </c>
      <c r="W73" s="304"/>
      <c r="X73" s="245">
        <f t="shared" si="29"/>
        <v>0</v>
      </c>
      <c r="Y73" s="203">
        <f t="shared" si="30"/>
        <v>1</v>
      </c>
      <c r="Z73" s="3"/>
      <c r="AB73" s="56">
        <f t="shared" si="31"/>
        <v>0</v>
      </c>
      <c r="AC73" s="56">
        <f t="shared" si="32"/>
        <v>0</v>
      </c>
      <c r="AD73" s="56">
        <f t="shared" si="33"/>
        <v>0</v>
      </c>
      <c r="AE73" s="56">
        <f t="shared" si="34"/>
        <v>0</v>
      </c>
      <c r="AF73" s="56">
        <f t="shared" si="35"/>
        <v>0</v>
      </c>
      <c r="AG73" s="56">
        <f t="shared" si="36"/>
        <v>0</v>
      </c>
      <c r="AH73" s="56">
        <f t="shared" si="37"/>
        <v>0</v>
      </c>
    </row>
    <row r="74" spans="2:34" ht="13.2" x14ac:dyDescent="0.25">
      <c r="B74" s="1"/>
      <c r="C74" s="29">
        <f>'T1 2024'!C74</f>
        <v>63</v>
      </c>
      <c r="D74" s="60">
        <f>'T1 2024'!D74</f>
        <v>0</v>
      </c>
      <c r="E74" s="54">
        <f>'T1 2024'!E74</f>
        <v>0</v>
      </c>
      <c r="F74" s="54">
        <f>'T1 2024'!F74</f>
        <v>0</v>
      </c>
      <c r="G74" s="54">
        <f>'T1 2024'!G74</f>
        <v>0</v>
      </c>
      <c r="H74" s="17"/>
      <c r="I74" s="17"/>
      <c r="J74" s="17"/>
      <c r="K74" s="17"/>
      <c r="L74" s="17"/>
      <c r="M74" s="300">
        <f t="shared" si="27"/>
        <v>0</v>
      </c>
      <c r="N74" s="203">
        <f t="shared" si="12"/>
        <v>0</v>
      </c>
      <c r="O74" s="585"/>
      <c r="P74" s="16"/>
      <c r="Q74" s="305">
        <f t="shared" si="13"/>
        <v>0</v>
      </c>
      <c r="R74" s="16"/>
      <c r="S74" s="305" t="e">
        <f t="shared" si="14"/>
        <v>#DIV/0!</v>
      </c>
      <c r="T74" s="302"/>
      <c r="U74" s="303">
        <f t="shared" si="28"/>
        <v>0</v>
      </c>
      <c r="V74" s="246">
        <f t="shared" si="15"/>
        <v>0</v>
      </c>
      <c r="W74" s="304"/>
      <c r="X74" s="245">
        <f t="shared" si="29"/>
        <v>0</v>
      </c>
      <c r="Y74" s="203">
        <f t="shared" si="30"/>
        <v>1</v>
      </c>
      <c r="Z74" s="3"/>
      <c r="AB74" s="56">
        <f t="shared" si="31"/>
        <v>0</v>
      </c>
      <c r="AC74" s="56">
        <f t="shared" si="32"/>
        <v>0</v>
      </c>
      <c r="AD74" s="56">
        <f t="shared" si="33"/>
        <v>0</v>
      </c>
      <c r="AE74" s="56">
        <f t="shared" si="34"/>
        <v>0</v>
      </c>
      <c r="AF74" s="56">
        <f t="shared" si="35"/>
        <v>0</v>
      </c>
      <c r="AG74" s="56">
        <f t="shared" si="36"/>
        <v>0</v>
      </c>
      <c r="AH74" s="56">
        <f t="shared" si="37"/>
        <v>0</v>
      </c>
    </row>
    <row r="75" spans="2:34" ht="13.2" x14ac:dyDescent="0.25">
      <c r="B75" s="1"/>
      <c r="C75" s="29">
        <f>'T1 2024'!C75</f>
        <v>64</v>
      </c>
      <c r="D75" s="60">
        <f>'T1 2024'!D75</f>
        <v>0</v>
      </c>
      <c r="E75" s="54">
        <f>'T1 2024'!E75</f>
        <v>0</v>
      </c>
      <c r="F75" s="54">
        <f>'T1 2024'!F75</f>
        <v>0</v>
      </c>
      <c r="G75" s="54">
        <f>'T1 2024'!G75</f>
        <v>0</v>
      </c>
      <c r="H75" s="17"/>
      <c r="I75" s="17"/>
      <c r="J75" s="17"/>
      <c r="K75" s="17"/>
      <c r="L75" s="17"/>
      <c r="M75" s="300">
        <f t="shared" si="27"/>
        <v>0</v>
      </c>
      <c r="N75" s="203">
        <f t="shared" si="12"/>
        <v>0</v>
      </c>
      <c r="O75" s="585"/>
      <c r="P75" s="16"/>
      <c r="Q75" s="305">
        <f t="shared" si="13"/>
        <v>0</v>
      </c>
      <c r="R75" s="16"/>
      <c r="S75" s="305" t="e">
        <f t="shared" si="14"/>
        <v>#DIV/0!</v>
      </c>
      <c r="T75" s="302"/>
      <c r="U75" s="303">
        <f t="shared" si="28"/>
        <v>0</v>
      </c>
      <c r="V75" s="246">
        <f t="shared" si="15"/>
        <v>0</v>
      </c>
      <c r="W75" s="304"/>
      <c r="X75" s="245">
        <f t="shared" si="29"/>
        <v>0</v>
      </c>
      <c r="Y75" s="203">
        <f t="shared" si="30"/>
        <v>1</v>
      </c>
      <c r="Z75" s="3"/>
      <c r="AB75" s="56">
        <f t="shared" si="31"/>
        <v>0</v>
      </c>
      <c r="AC75" s="56">
        <f t="shared" si="32"/>
        <v>0</v>
      </c>
      <c r="AD75" s="56">
        <f t="shared" si="33"/>
        <v>0</v>
      </c>
      <c r="AE75" s="56">
        <f t="shared" si="34"/>
        <v>0</v>
      </c>
      <c r="AF75" s="56">
        <f t="shared" si="35"/>
        <v>0</v>
      </c>
      <c r="AG75" s="56">
        <f t="shared" si="36"/>
        <v>0</v>
      </c>
      <c r="AH75" s="56">
        <f t="shared" si="37"/>
        <v>0</v>
      </c>
    </row>
    <row r="76" spans="2:34" ht="13.2" x14ac:dyDescent="0.25">
      <c r="B76" s="1"/>
      <c r="C76" s="29">
        <f>'T1 2024'!C76</f>
        <v>65</v>
      </c>
      <c r="D76" s="60">
        <f>'T1 2024'!D76</f>
        <v>0</v>
      </c>
      <c r="E76" s="54">
        <f>'T1 2024'!E76</f>
        <v>0</v>
      </c>
      <c r="F76" s="54">
        <f>'T1 2024'!F76</f>
        <v>0</v>
      </c>
      <c r="G76" s="54">
        <f>'T1 2024'!G76</f>
        <v>0</v>
      </c>
      <c r="H76" s="17"/>
      <c r="I76" s="17"/>
      <c r="J76" s="17"/>
      <c r="K76" s="17"/>
      <c r="L76" s="17"/>
      <c r="M76" s="300">
        <f t="shared" si="27"/>
        <v>0</v>
      </c>
      <c r="N76" s="203">
        <f t="shared" si="12"/>
        <v>0</v>
      </c>
      <c r="O76" s="585"/>
      <c r="P76" s="16"/>
      <c r="Q76" s="305">
        <f t="shared" si="13"/>
        <v>0</v>
      </c>
      <c r="R76" s="16"/>
      <c r="S76" s="305" t="e">
        <f t="shared" si="14"/>
        <v>#DIV/0!</v>
      </c>
      <c r="T76" s="302"/>
      <c r="U76" s="303">
        <f t="shared" si="28"/>
        <v>0</v>
      </c>
      <c r="V76" s="246">
        <f t="shared" si="15"/>
        <v>0</v>
      </c>
      <c r="W76" s="304"/>
      <c r="X76" s="245">
        <f t="shared" si="29"/>
        <v>0</v>
      </c>
      <c r="Y76" s="203">
        <f t="shared" si="30"/>
        <v>1</v>
      </c>
      <c r="Z76" s="3"/>
      <c r="AB76" s="56">
        <f t="shared" si="31"/>
        <v>0</v>
      </c>
      <c r="AC76" s="56">
        <f t="shared" si="32"/>
        <v>0</v>
      </c>
      <c r="AD76" s="56">
        <f t="shared" si="33"/>
        <v>0</v>
      </c>
      <c r="AE76" s="56">
        <f t="shared" si="34"/>
        <v>0</v>
      </c>
      <c r="AF76" s="56">
        <f t="shared" si="35"/>
        <v>0</v>
      </c>
      <c r="AG76" s="56">
        <f t="shared" si="36"/>
        <v>0</v>
      </c>
      <c r="AH76" s="56">
        <f t="shared" si="37"/>
        <v>0</v>
      </c>
    </row>
    <row r="77" spans="2:34" ht="13.2" x14ac:dyDescent="0.25">
      <c r="B77" s="1"/>
      <c r="C77" s="29">
        <f>'T1 2024'!C77</f>
        <v>66</v>
      </c>
      <c r="D77" s="60">
        <f>'T1 2024'!D77</f>
        <v>0</v>
      </c>
      <c r="E77" s="54">
        <f>'T1 2024'!E77</f>
        <v>0</v>
      </c>
      <c r="F77" s="54">
        <f>'T1 2024'!F77</f>
        <v>0</v>
      </c>
      <c r="G77" s="54">
        <f>'T1 2024'!G77</f>
        <v>0</v>
      </c>
      <c r="H77" s="17"/>
      <c r="I77" s="17"/>
      <c r="J77" s="17"/>
      <c r="K77" s="17"/>
      <c r="L77" s="17"/>
      <c r="M77" s="300">
        <f t="shared" si="27"/>
        <v>0</v>
      </c>
      <c r="N77" s="203">
        <f t="shared" si="12"/>
        <v>0</v>
      </c>
      <c r="O77" s="585"/>
      <c r="P77" s="16"/>
      <c r="Q77" s="305">
        <f t="shared" si="13"/>
        <v>0</v>
      </c>
      <c r="R77" s="16"/>
      <c r="S77" s="305" t="e">
        <f t="shared" si="14"/>
        <v>#DIV/0!</v>
      </c>
      <c r="T77" s="302"/>
      <c r="U77" s="303">
        <f t="shared" si="28"/>
        <v>0</v>
      </c>
      <c r="V77" s="246">
        <f t="shared" si="15"/>
        <v>0</v>
      </c>
      <c r="W77" s="304"/>
      <c r="X77" s="245">
        <f t="shared" si="29"/>
        <v>0</v>
      </c>
      <c r="Y77" s="203">
        <f t="shared" si="30"/>
        <v>1</v>
      </c>
      <c r="Z77" s="3"/>
      <c r="AB77" s="56">
        <f t="shared" si="31"/>
        <v>0</v>
      </c>
      <c r="AC77" s="56">
        <f t="shared" si="32"/>
        <v>0</v>
      </c>
      <c r="AD77" s="56">
        <f t="shared" si="33"/>
        <v>0</v>
      </c>
      <c r="AE77" s="56">
        <f t="shared" si="34"/>
        <v>0</v>
      </c>
      <c r="AF77" s="56">
        <f t="shared" si="35"/>
        <v>0</v>
      </c>
      <c r="AG77" s="56">
        <f t="shared" si="36"/>
        <v>0</v>
      </c>
      <c r="AH77" s="56">
        <f t="shared" si="37"/>
        <v>0</v>
      </c>
    </row>
    <row r="78" spans="2:34" ht="13.2" x14ac:dyDescent="0.25">
      <c r="B78" s="1"/>
      <c r="C78" s="29">
        <f>'T1 2024'!C78</f>
        <v>67</v>
      </c>
      <c r="D78" s="60">
        <f>'T1 2024'!D78</f>
        <v>0</v>
      </c>
      <c r="E78" s="54">
        <f>'T1 2024'!E78</f>
        <v>0</v>
      </c>
      <c r="F78" s="54">
        <f>'T1 2024'!F78</f>
        <v>0</v>
      </c>
      <c r="G78" s="54">
        <f>'T1 2024'!G78</f>
        <v>0</v>
      </c>
      <c r="H78" s="17"/>
      <c r="I78" s="17"/>
      <c r="J78" s="17"/>
      <c r="K78" s="17"/>
      <c r="L78" s="17"/>
      <c r="M78" s="300">
        <f t="shared" si="27"/>
        <v>0</v>
      </c>
      <c r="N78" s="203">
        <f t="shared" ref="N78:N141" si="38">M78</f>
        <v>0</v>
      </c>
      <c r="O78" s="585"/>
      <c r="P78" s="16"/>
      <c r="Q78" s="305">
        <f t="shared" ref="Q78:Q141" si="39">P78*P$11</f>
        <v>0</v>
      </c>
      <c r="R78" s="16"/>
      <c r="S78" s="305" t="e">
        <f t="shared" ref="S78:S141" si="40">R78*R$11</f>
        <v>#DIV/0!</v>
      </c>
      <c r="T78" s="302"/>
      <c r="U78" s="303">
        <f t="shared" si="28"/>
        <v>0</v>
      </c>
      <c r="V78" s="246">
        <f t="shared" si="15"/>
        <v>0</v>
      </c>
      <c r="W78" s="304"/>
      <c r="X78" s="245">
        <f t="shared" si="29"/>
        <v>0</v>
      </c>
      <c r="Y78" s="203">
        <f t="shared" si="30"/>
        <v>1</v>
      </c>
      <c r="Z78" s="3"/>
      <c r="AB78" s="56">
        <f t="shared" si="31"/>
        <v>0</v>
      </c>
      <c r="AC78" s="56">
        <f t="shared" si="32"/>
        <v>0</v>
      </c>
      <c r="AD78" s="56">
        <f t="shared" si="33"/>
        <v>0</v>
      </c>
      <c r="AE78" s="56">
        <f t="shared" si="34"/>
        <v>0</v>
      </c>
      <c r="AF78" s="56">
        <f t="shared" si="35"/>
        <v>0</v>
      </c>
      <c r="AG78" s="56">
        <f t="shared" si="36"/>
        <v>0</v>
      </c>
      <c r="AH78" s="56">
        <f t="shared" si="37"/>
        <v>0</v>
      </c>
    </row>
    <row r="79" spans="2:34" ht="13.2" x14ac:dyDescent="0.25">
      <c r="B79" s="1"/>
      <c r="C79" s="29">
        <f>'T1 2024'!C79</f>
        <v>68</v>
      </c>
      <c r="D79" s="60">
        <f>'T1 2024'!D79</f>
        <v>0</v>
      </c>
      <c r="E79" s="54">
        <f>'T1 2024'!E79</f>
        <v>0</v>
      </c>
      <c r="F79" s="54">
        <f>'T1 2024'!F79</f>
        <v>0</v>
      </c>
      <c r="G79" s="54">
        <f>'T1 2024'!G79</f>
        <v>0</v>
      </c>
      <c r="H79" s="17"/>
      <c r="I79" s="17"/>
      <c r="J79" s="17"/>
      <c r="K79" s="17"/>
      <c r="L79" s="17"/>
      <c r="M79" s="300">
        <f t="shared" si="27"/>
        <v>0</v>
      </c>
      <c r="N79" s="203">
        <f t="shared" si="38"/>
        <v>0</v>
      </c>
      <c r="O79" s="585"/>
      <c r="P79" s="16"/>
      <c r="Q79" s="305">
        <f t="shared" si="39"/>
        <v>0</v>
      </c>
      <c r="R79" s="16"/>
      <c r="S79" s="305" t="e">
        <f t="shared" si="40"/>
        <v>#DIV/0!</v>
      </c>
      <c r="T79" s="302"/>
      <c r="U79" s="303">
        <f t="shared" si="28"/>
        <v>0</v>
      </c>
      <c r="V79" s="246">
        <f t="shared" si="15"/>
        <v>0</v>
      </c>
      <c r="W79" s="304"/>
      <c r="X79" s="245">
        <f t="shared" si="29"/>
        <v>0</v>
      </c>
      <c r="Y79" s="203">
        <f t="shared" si="30"/>
        <v>1</v>
      </c>
      <c r="Z79" s="3"/>
      <c r="AB79" s="56">
        <f t="shared" si="31"/>
        <v>0</v>
      </c>
      <c r="AC79" s="56">
        <f t="shared" si="32"/>
        <v>0</v>
      </c>
      <c r="AD79" s="56">
        <f t="shared" si="33"/>
        <v>0</v>
      </c>
      <c r="AE79" s="56">
        <f t="shared" si="34"/>
        <v>0</v>
      </c>
      <c r="AF79" s="56">
        <f t="shared" si="35"/>
        <v>0</v>
      </c>
      <c r="AG79" s="56">
        <f t="shared" si="36"/>
        <v>0</v>
      </c>
      <c r="AH79" s="56">
        <f t="shared" si="37"/>
        <v>0</v>
      </c>
    </row>
    <row r="80" spans="2:34" ht="13.2" x14ac:dyDescent="0.25">
      <c r="B80" s="1"/>
      <c r="C80" s="29">
        <f>'T1 2024'!C80</f>
        <v>69</v>
      </c>
      <c r="D80" s="60">
        <f>'T1 2024'!D80</f>
        <v>0</v>
      </c>
      <c r="E80" s="54">
        <f>'T1 2024'!E80</f>
        <v>0</v>
      </c>
      <c r="F80" s="54">
        <f>'T1 2024'!F80</f>
        <v>0</v>
      </c>
      <c r="G80" s="54">
        <f>'T1 2024'!G80</f>
        <v>0</v>
      </c>
      <c r="H80" s="17"/>
      <c r="I80" s="17"/>
      <c r="J80" s="17"/>
      <c r="K80" s="17"/>
      <c r="L80" s="17"/>
      <c r="M80" s="300">
        <f t="shared" si="27"/>
        <v>0</v>
      </c>
      <c r="N80" s="203">
        <f t="shared" si="38"/>
        <v>0</v>
      </c>
      <c r="O80" s="585"/>
      <c r="P80" s="16"/>
      <c r="Q80" s="305">
        <f t="shared" si="39"/>
        <v>0</v>
      </c>
      <c r="R80" s="16"/>
      <c r="S80" s="305" t="e">
        <f t="shared" si="40"/>
        <v>#DIV/0!</v>
      </c>
      <c r="T80" s="302"/>
      <c r="U80" s="303">
        <f t="shared" si="28"/>
        <v>0</v>
      </c>
      <c r="V80" s="246">
        <f t="shared" si="15"/>
        <v>0</v>
      </c>
      <c r="W80" s="304"/>
      <c r="X80" s="245">
        <f t="shared" si="29"/>
        <v>0</v>
      </c>
      <c r="Y80" s="203">
        <f t="shared" si="30"/>
        <v>1</v>
      </c>
      <c r="Z80" s="3"/>
      <c r="AB80" s="56">
        <f t="shared" si="31"/>
        <v>0</v>
      </c>
      <c r="AC80" s="56">
        <f t="shared" si="32"/>
        <v>0</v>
      </c>
      <c r="AD80" s="56">
        <f t="shared" si="33"/>
        <v>0</v>
      </c>
      <c r="AE80" s="56">
        <f t="shared" si="34"/>
        <v>0</v>
      </c>
      <c r="AF80" s="56">
        <f t="shared" si="35"/>
        <v>0</v>
      </c>
      <c r="AG80" s="56">
        <f t="shared" si="36"/>
        <v>0</v>
      </c>
      <c r="AH80" s="56">
        <f t="shared" si="37"/>
        <v>0</v>
      </c>
    </row>
    <row r="81" spans="2:34" ht="13.2" x14ac:dyDescent="0.25">
      <c r="B81" s="1"/>
      <c r="C81" s="29">
        <f>'T1 2024'!C81</f>
        <v>70</v>
      </c>
      <c r="D81" s="60">
        <f>'T1 2024'!D81</f>
        <v>0</v>
      </c>
      <c r="E81" s="54">
        <f>'T1 2024'!E81</f>
        <v>0</v>
      </c>
      <c r="F81" s="54">
        <f>'T1 2024'!F81</f>
        <v>0</v>
      </c>
      <c r="G81" s="54">
        <f>'T1 2024'!G81</f>
        <v>0</v>
      </c>
      <c r="H81" s="17"/>
      <c r="I81" s="17"/>
      <c r="J81" s="17"/>
      <c r="K81" s="17"/>
      <c r="L81" s="17"/>
      <c r="M81" s="300">
        <f t="shared" si="27"/>
        <v>0</v>
      </c>
      <c r="N81" s="203">
        <f t="shared" si="38"/>
        <v>0</v>
      </c>
      <c r="O81" s="585"/>
      <c r="P81" s="16"/>
      <c r="Q81" s="305">
        <f t="shared" si="39"/>
        <v>0</v>
      </c>
      <c r="R81" s="16"/>
      <c r="S81" s="305" t="e">
        <f t="shared" si="40"/>
        <v>#DIV/0!</v>
      </c>
      <c r="T81" s="302"/>
      <c r="U81" s="303">
        <f t="shared" si="28"/>
        <v>0</v>
      </c>
      <c r="V81" s="246">
        <f t="shared" si="15"/>
        <v>0</v>
      </c>
      <c r="W81" s="304"/>
      <c r="X81" s="245">
        <f t="shared" si="29"/>
        <v>0</v>
      </c>
      <c r="Y81" s="203">
        <f t="shared" si="30"/>
        <v>1</v>
      </c>
      <c r="Z81" s="3"/>
      <c r="AB81" s="56">
        <f t="shared" si="31"/>
        <v>0</v>
      </c>
      <c r="AC81" s="56">
        <f t="shared" si="32"/>
        <v>0</v>
      </c>
      <c r="AD81" s="56">
        <f t="shared" si="33"/>
        <v>0</v>
      </c>
      <c r="AE81" s="56">
        <f t="shared" si="34"/>
        <v>0</v>
      </c>
      <c r="AF81" s="56">
        <f t="shared" si="35"/>
        <v>0</v>
      </c>
      <c r="AG81" s="56">
        <f t="shared" si="36"/>
        <v>0</v>
      </c>
      <c r="AH81" s="56">
        <f t="shared" si="37"/>
        <v>0</v>
      </c>
    </row>
    <row r="82" spans="2:34" ht="13.2" x14ac:dyDescent="0.25">
      <c r="B82" s="1"/>
      <c r="C82" s="29">
        <f>'T1 2024'!C82</f>
        <v>71</v>
      </c>
      <c r="D82" s="60">
        <f>'T1 2024'!D82</f>
        <v>0</v>
      </c>
      <c r="E82" s="54">
        <f>'T1 2024'!E82</f>
        <v>0</v>
      </c>
      <c r="F82" s="54">
        <f>'T1 2024'!F82</f>
        <v>0</v>
      </c>
      <c r="G82" s="54">
        <f>'T1 2024'!G82</f>
        <v>0</v>
      </c>
      <c r="H82" s="17"/>
      <c r="I82" s="17"/>
      <c r="J82" s="17"/>
      <c r="K82" s="17"/>
      <c r="L82" s="17"/>
      <c r="M82" s="300">
        <f t="shared" si="27"/>
        <v>0</v>
      </c>
      <c r="N82" s="203">
        <f t="shared" si="38"/>
        <v>0</v>
      </c>
      <c r="O82" s="585"/>
      <c r="P82" s="16"/>
      <c r="Q82" s="305">
        <f t="shared" si="39"/>
        <v>0</v>
      </c>
      <c r="R82" s="16"/>
      <c r="S82" s="305" t="e">
        <f t="shared" si="40"/>
        <v>#DIV/0!</v>
      </c>
      <c r="T82" s="302"/>
      <c r="U82" s="303">
        <f t="shared" si="28"/>
        <v>0</v>
      </c>
      <c r="V82" s="246">
        <f t="shared" si="15"/>
        <v>0</v>
      </c>
      <c r="W82" s="304"/>
      <c r="X82" s="245">
        <f t="shared" si="29"/>
        <v>0</v>
      </c>
      <c r="Y82" s="203">
        <f t="shared" si="30"/>
        <v>1</v>
      </c>
      <c r="Z82" s="3"/>
      <c r="AB82" s="56">
        <f t="shared" si="31"/>
        <v>0</v>
      </c>
      <c r="AC82" s="56">
        <f t="shared" si="32"/>
        <v>0</v>
      </c>
      <c r="AD82" s="56">
        <f t="shared" si="33"/>
        <v>0</v>
      </c>
      <c r="AE82" s="56">
        <f t="shared" si="34"/>
        <v>0</v>
      </c>
      <c r="AF82" s="56">
        <f t="shared" si="35"/>
        <v>0</v>
      </c>
      <c r="AG82" s="56">
        <f t="shared" si="36"/>
        <v>0</v>
      </c>
      <c r="AH82" s="56">
        <f t="shared" si="37"/>
        <v>0</v>
      </c>
    </row>
    <row r="83" spans="2:34" ht="13.2" x14ac:dyDescent="0.25">
      <c r="B83" s="1"/>
      <c r="C83" s="29">
        <f>'T1 2024'!C83</f>
        <v>72</v>
      </c>
      <c r="D83" s="60">
        <f>'T1 2024'!D83</f>
        <v>0</v>
      </c>
      <c r="E83" s="54">
        <f>'T1 2024'!E83</f>
        <v>0</v>
      </c>
      <c r="F83" s="54">
        <f>'T1 2024'!F83</f>
        <v>0</v>
      </c>
      <c r="G83" s="54">
        <f>'T1 2024'!G83</f>
        <v>0</v>
      </c>
      <c r="H83" s="17"/>
      <c r="I83" s="17"/>
      <c r="J83" s="17"/>
      <c r="K83" s="17"/>
      <c r="L83" s="17"/>
      <c r="M83" s="300">
        <f t="shared" si="27"/>
        <v>0</v>
      </c>
      <c r="N83" s="203">
        <f t="shared" si="38"/>
        <v>0</v>
      </c>
      <c r="O83" s="585"/>
      <c r="P83" s="16"/>
      <c r="Q83" s="305">
        <f t="shared" si="39"/>
        <v>0</v>
      </c>
      <c r="R83" s="16"/>
      <c r="S83" s="305" t="e">
        <f t="shared" si="40"/>
        <v>#DIV/0!</v>
      </c>
      <c r="T83" s="302"/>
      <c r="U83" s="303">
        <f t="shared" si="28"/>
        <v>0</v>
      </c>
      <c r="V83" s="246">
        <f t="shared" si="15"/>
        <v>0</v>
      </c>
      <c r="W83" s="304"/>
      <c r="X83" s="245">
        <f t="shared" si="29"/>
        <v>0</v>
      </c>
      <c r="Y83" s="203">
        <f t="shared" si="30"/>
        <v>1</v>
      </c>
      <c r="Z83" s="3"/>
      <c r="AB83" s="56">
        <f t="shared" si="31"/>
        <v>0</v>
      </c>
      <c r="AC83" s="56">
        <f t="shared" si="32"/>
        <v>0</v>
      </c>
      <c r="AD83" s="56">
        <f t="shared" si="33"/>
        <v>0</v>
      </c>
      <c r="AE83" s="56">
        <f t="shared" si="34"/>
        <v>0</v>
      </c>
      <c r="AF83" s="56">
        <f t="shared" si="35"/>
        <v>0</v>
      </c>
      <c r="AG83" s="56">
        <f t="shared" si="36"/>
        <v>0</v>
      </c>
      <c r="AH83" s="56">
        <f t="shared" si="37"/>
        <v>0</v>
      </c>
    </row>
    <row r="84" spans="2:34" ht="13.2" x14ac:dyDescent="0.25">
      <c r="B84" s="1"/>
      <c r="C84" s="29">
        <f>'T1 2024'!C84</f>
        <v>73</v>
      </c>
      <c r="D84" s="60">
        <f>'T1 2024'!D84</f>
        <v>0</v>
      </c>
      <c r="E84" s="54">
        <f>'T1 2024'!E84</f>
        <v>0</v>
      </c>
      <c r="F84" s="54">
        <f>'T1 2024'!F84</f>
        <v>0</v>
      </c>
      <c r="G84" s="54">
        <f>'T1 2024'!G84</f>
        <v>0</v>
      </c>
      <c r="H84" s="17"/>
      <c r="I84" s="17"/>
      <c r="J84" s="17"/>
      <c r="K84" s="17"/>
      <c r="L84" s="17"/>
      <c r="M84" s="300">
        <f t="shared" si="27"/>
        <v>0</v>
      </c>
      <c r="N84" s="203">
        <f t="shared" si="38"/>
        <v>0</v>
      </c>
      <c r="O84" s="585"/>
      <c r="P84" s="16"/>
      <c r="Q84" s="305">
        <f t="shared" si="39"/>
        <v>0</v>
      </c>
      <c r="R84" s="16"/>
      <c r="S84" s="305" t="e">
        <f t="shared" si="40"/>
        <v>#DIV/0!</v>
      </c>
      <c r="T84" s="302"/>
      <c r="U84" s="303">
        <f t="shared" si="28"/>
        <v>0</v>
      </c>
      <c r="V84" s="246">
        <f t="shared" si="15"/>
        <v>0</v>
      </c>
      <c r="W84" s="304"/>
      <c r="X84" s="245">
        <f t="shared" si="29"/>
        <v>0</v>
      </c>
      <c r="Y84" s="203">
        <f t="shared" si="30"/>
        <v>1</v>
      </c>
      <c r="Z84" s="3"/>
      <c r="AB84" s="56">
        <f t="shared" si="31"/>
        <v>0</v>
      </c>
      <c r="AC84" s="56">
        <f t="shared" si="32"/>
        <v>0</v>
      </c>
      <c r="AD84" s="56">
        <f t="shared" si="33"/>
        <v>0</v>
      </c>
      <c r="AE84" s="56">
        <f t="shared" si="34"/>
        <v>0</v>
      </c>
      <c r="AF84" s="56">
        <f t="shared" si="35"/>
        <v>0</v>
      </c>
      <c r="AG84" s="56">
        <f t="shared" si="36"/>
        <v>0</v>
      </c>
      <c r="AH84" s="56">
        <f t="shared" si="37"/>
        <v>0</v>
      </c>
    </row>
    <row r="85" spans="2:34" ht="13.2" x14ac:dyDescent="0.25">
      <c r="B85" s="1"/>
      <c r="C85" s="29">
        <f>'T1 2024'!C85</f>
        <v>74</v>
      </c>
      <c r="D85" s="60">
        <f>'T1 2024'!D85</f>
        <v>0</v>
      </c>
      <c r="E85" s="54">
        <f>'T1 2024'!E85</f>
        <v>0</v>
      </c>
      <c r="F85" s="54">
        <f>'T1 2024'!F85</f>
        <v>0</v>
      </c>
      <c r="G85" s="54">
        <f>'T1 2024'!G85</f>
        <v>0</v>
      </c>
      <c r="H85" s="17"/>
      <c r="I85" s="17"/>
      <c r="J85" s="17"/>
      <c r="K85" s="17"/>
      <c r="L85" s="17"/>
      <c r="M85" s="300">
        <f t="shared" si="27"/>
        <v>0</v>
      </c>
      <c r="N85" s="203">
        <f t="shared" si="38"/>
        <v>0</v>
      </c>
      <c r="O85" s="585"/>
      <c r="P85" s="16"/>
      <c r="Q85" s="305">
        <f t="shared" si="39"/>
        <v>0</v>
      </c>
      <c r="R85" s="16"/>
      <c r="S85" s="305" t="e">
        <f t="shared" si="40"/>
        <v>#DIV/0!</v>
      </c>
      <c r="T85" s="302"/>
      <c r="U85" s="303">
        <f t="shared" si="28"/>
        <v>0</v>
      </c>
      <c r="V85" s="246">
        <f t="shared" si="15"/>
        <v>0</v>
      </c>
      <c r="W85" s="304"/>
      <c r="X85" s="245">
        <f t="shared" si="29"/>
        <v>0</v>
      </c>
      <c r="Y85" s="203">
        <f t="shared" si="30"/>
        <v>1</v>
      </c>
      <c r="Z85" s="3"/>
      <c r="AB85" s="56">
        <f t="shared" si="31"/>
        <v>0</v>
      </c>
      <c r="AC85" s="56">
        <f t="shared" si="32"/>
        <v>0</v>
      </c>
      <c r="AD85" s="56">
        <f t="shared" si="33"/>
        <v>0</v>
      </c>
      <c r="AE85" s="56">
        <f t="shared" si="34"/>
        <v>0</v>
      </c>
      <c r="AF85" s="56">
        <f t="shared" si="35"/>
        <v>0</v>
      </c>
      <c r="AG85" s="56">
        <f t="shared" si="36"/>
        <v>0</v>
      </c>
      <c r="AH85" s="56">
        <f t="shared" si="37"/>
        <v>0</v>
      </c>
    </row>
    <row r="86" spans="2:34" ht="13.2" x14ac:dyDescent="0.25">
      <c r="B86" s="1"/>
      <c r="C86" s="29">
        <f>'T1 2024'!C86</f>
        <v>75</v>
      </c>
      <c r="D86" s="60">
        <f>'T1 2024'!D86</f>
        <v>0</v>
      </c>
      <c r="E86" s="54">
        <f>'T1 2024'!E86</f>
        <v>0</v>
      </c>
      <c r="F86" s="54">
        <f>'T1 2024'!F86</f>
        <v>0</v>
      </c>
      <c r="G86" s="54">
        <f>'T1 2024'!G86</f>
        <v>0</v>
      </c>
      <c r="H86" s="17"/>
      <c r="I86" s="17"/>
      <c r="J86" s="17"/>
      <c r="K86" s="17"/>
      <c r="L86" s="17"/>
      <c r="M86" s="300">
        <f t="shared" si="27"/>
        <v>0</v>
      </c>
      <c r="N86" s="203">
        <f t="shared" si="38"/>
        <v>0</v>
      </c>
      <c r="O86" s="585"/>
      <c r="P86" s="16"/>
      <c r="Q86" s="305">
        <f t="shared" si="39"/>
        <v>0</v>
      </c>
      <c r="R86" s="16"/>
      <c r="S86" s="305" t="e">
        <f t="shared" si="40"/>
        <v>#DIV/0!</v>
      </c>
      <c r="T86" s="302"/>
      <c r="U86" s="303">
        <f t="shared" si="28"/>
        <v>0</v>
      </c>
      <c r="V86" s="246">
        <f t="shared" si="15"/>
        <v>0</v>
      </c>
      <c r="W86" s="304"/>
      <c r="X86" s="245">
        <f t="shared" si="29"/>
        <v>0</v>
      </c>
      <c r="Y86" s="203">
        <f t="shared" si="30"/>
        <v>1</v>
      </c>
      <c r="Z86" s="3"/>
      <c r="AB86" s="56">
        <f t="shared" si="31"/>
        <v>0</v>
      </c>
      <c r="AC86" s="56">
        <f t="shared" si="32"/>
        <v>0</v>
      </c>
      <c r="AD86" s="56">
        <f t="shared" si="33"/>
        <v>0</v>
      </c>
      <c r="AE86" s="56">
        <f t="shared" si="34"/>
        <v>0</v>
      </c>
      <c r="AF86" s="56">
        <f t="shared" si="35"/>
        <v>0</v>
      </c>
      <c r="AG86" s="56">
        <f t="shared" si="36"/>
        <v>0</v>
      </c>
      <c r="AH86" s="56">
        <f t="shared" si="37"/>
        <v>0</v>
      </c>
    </row>
    <row r="87" spans="2:34" ht="13.2" x14ac:dyDescent="0.25">
      <c r="B87" s="1"/>
      <c r="C87" s="29">
        <f>'T1 2024'!C87</f>
        <v>76</v>
      </c>
      <c r="D87" s="60">
        <f>'T1 2024'!D87</f>
        <v>0</v>
      </c>
      <c r="E87" s="54">
        <f>'T1 2024'!E87</f>
        <v>0</v>
      </c>
      <c r="F87" s="54">
        <f>'T1 2024'!F87</f>
        <v>0</v>
      </c>
      <c r="G87" s="54">
        <f>'T1 2024'!G87</f>
        <v>0</v>
      </c>
      <c r="H87" s="17"/>
      <c r="I87" s="17"/>
      <c r="J87" s="17"/>
      <c r="K87" s="17"/>
      <c r="L87" s="17"/>
      <c r="M87" s="300">
        <f t="shared" si="27"/>
        <v>0</v>
      </c>
      <c r="N87" s="203">
        <f t="shared" si="38"/>
        <v>0</v>
      </c>
      <c r="O87" s="585"/>
      <c r="P87" s="16"/>
      <c r="Q87" s="305">
        <f t="shared" si="39"/>
        <v>0</v>
      </c>
      <c r="R87" s="16"/>
      <c r="S87" s="305" t="e">
        <f t="shared" si="40"/>
        <v>#DIV/0!</v>
      </c>
      <c r="T87" s="302"/>
      <c r="U87" s="303">
        <f t="shared" si="28"/>
        <v>0</v>
      </c>
      <c r="V87" s="246">
        <f t="shared" si="15"/>
        <v>0</v>
      </c>
      <c r="W87" s="304"/>
      <c r="X87" s="245">
        <f t="shared" si="29"/>
        <v>0</v>
      </c>
      <c r="Y87" s="203">
        <f t="shared" si="30"/>
        <v>1</v>
      </c>
      <c r="Z87" s="3"/>
      <c r="AB87" s="56">
        <f t="shared" si="31"/>
        <v>0</v>
      </c>
      <c r="AC87" s="56">
        <f t="shared" si="32"/>
        <v>0</v>
      </c>
      <c r="AD87" s="56">
        <f t="shared" si="33"/>
        <v>0</v>
      </c>
      <c r="AE87" s="56">
        <f t="shared" si="34"/>
        <v>0</v>
      </c>
      <c r="AF87" s="56">
        <f t="shared" si="35"/>
        <v>0</v>
      </c>
      <c r="AG87" s="56">
        <f t="shared" si="36"/>
        <v>0</v>
      </c>
      <c r="AH87" s="56">
        <f t="shared" si="37"/>
        <v>0</v>
      </c>
    </row>
    <row r="88" spans="2:34" ht="13.2" x14ac:dyDescent="0.25">
      <c r="B88" s="1"/>
      <c r="C88" s="29">
        <f>'T1 2024'!C88</f>
        <v>77</v>
      </c>
      <c r="D88" s="60">
        <f>'T1 2024'!D88</f>
        <v>0</v>
      </c>
      <c r="E88" s="54">
        <f>'T1 2024'!E88</f>
        <v>0</v>
      </c>
      <c r="F88" s="54">
        <f>'T1 2024'!F88</f>
        <v>0</v>
      </c>
      <c r="G88" s="54">
        <f>'T1 2024'!G88</f>
        <v>0</v>
      </c>
      <c r="H88" s="17"/>
      <c r="I88" s="17"/>
      <c r="J88" s="17"/>
      <c r="K88" s="17"/>
      <c r="L88" s="17"/>
      <c r="M88" s="300">
        <f t="shared" si="27"/>
        <v>0</v>
      </c>
      <c r="N88" s="203">
        <f t="shared" si="38"/>
        <v>0</v>
      </c>
      <c r="O88" s="585"/>
      <c r="P88" s="16"/>
      <c r="Q88" s="305">
        <f t="shared" si="39"/>
        <v>0</v>
      </c>
      <c r="R88" s="16"/>
      <c r="S88" s="305" t="e">
        <f t="shared" si="40"/>
        <v>#DIV/0!</v>
      </c>
      <c r="T88" s="302"/>
      <c r="U88" s="303">
        <f t="shared" si="28"/>
        <v>0</v>
      </c>
      <c r="V88" s="246">
        <f t="shared" si="15"/>
        <v>0</v>
      </c>
      <c r="W88" s="304"/>
      <c r="X88" s="245">
        <f t="shared" si="29"/>
        <v>0</v>
      </c>
      <c r="Y88" s="203">
        <f t="shared" si="30"/>
        <v>1</v>
      </c>
      <c r="Z88" s="3"/>
      <c r="AB88" s="56">
        <f t="shared" si="31"/>
        <v>0</v>
      </c>
      <c r="AC88" s="56">
        <f t="shared" si="32"/>
        <v>0</v>
      </c>
      <c r="AD88" s="56">
        <f t="shared" si="33"/>
        <v>0</v>
      </c>
      <c r="AE88" s="56">
        <f t="shared" si="34"/>
        <v>0</v>
      </c>
      <c r="AF88" s="56">
        <f t="shared" si="35"/>
        <v>0</v>
      </c>
      <c r="AG88" s="56">
        <f t="shared" si="36"/>
        <v>0</v>
      </c>
      <c r="AH88" s="56">
        <f t="shared" si="37"/>
        <v>0</v>
      </c>
    </row>
    <row r="89" spans="2:34" ht="13.2" x14ac:dyDescent="0.25">
      <c r="B89" s="1"/>
      <c r="C89" s="29">
        <f>'T1 2024'!C89</f>
        <v>78</v>
      </c>
      <c r="D89" s="60">
        <f>'T1 2024'!D89</f>
        <v>0</v>
      </c>
      <c r="E89" s="54">
        <f>'T1 2024'!E89</f>
        <v>0</v>
      </c>
      <c r="F89" s="54">
        <f>'T1 2024'!F89</f>
        <v>0</v>
      </c>
      <c r="G89" s="54">
        <f>'T1 2024'!G89</f>
        <v>0</v>
      </c>
      <c r="H89" s="17"/>
      <c r="I89" s="17"/>
      <c r="J89" s="17"/>
      <c r="K89" s="17"/>
      <c r="L89" s="17"/>
      <c r="M89" s="300">
        <f t="shared" si="27"/>
        <v>0</v>
      </c>
      <c r="N89" s="203">
        <f t="shared" si="38"/>
        <v>0</v>
      </c>
      <c r="O89" s="585"/>
      <c r="P89" s="16"/>
      <c r="Q89" s="305">
        <f t="shared" si="39"/>
        <v>0</v>
      </c>
      <c r="R89" s="16"/>
      <c r="S89" s="305" t="e">
        <f t="shared" si="40"/>
        <v>#DIV/0!</v>
      </c>
      <c r="T89" s="302"/>
      <c r="U89" s="303">
        <f t="shared" si="28"/>
        <v>0</v>
      </c>
      <c r="V89" s="246">
        <f t="shared" si="15"/>
        <v>0</v>
      </c>
      <c r="W89" s="304"/>
      <c r="X89" s="245">
        <f t="shared" si="29"/>
        <v>0</v>
      </c>
      <c r="Y89" s="203">
        <f t="shared" si="30"/>
        <v>1</v>
      </c>
      <c r="Z89" s="3"/>
      <c r="AB89" s="56">
        <f t="shared" si="31"/>
        <v>0</v>
      </c>
      <c r="AC89" s="56">
        <f t="shared" si="32"/>
        <v>0</v>
      </c>
      <c r="AD89" s="56">
        <f t="shared" si="33"/>
        <v>0</v>
      </c>
      <c r="AE89" s="56">
        <f t="shared" si="34"/>
        <v>0</v>
      </c>
      <c r="AF89" s="56">
        <f t="shared" si="35"/>
        <v>0</v>
      </c>
      <c r="AG89" s="56">
        <f t="shared" si="36"/>
        <v>0</v>
      </c>
      <c r="AH89" s="56">
        <f t="shared" si="37"/>
        <v>0</v>
      </c>
    </row>
    <row r="90" spans="2:34" ht="13.2" x14ac:dyDescent="0.25">
      <c r="B90" s="1"/>
      <c r="C90" s="29">
        <f>'T1 2024'!C90</f>
        <v>79</v>
      </c>
      <c r="D90" s="60">
        <f>'T1 2024'!D90</f>
        <v>0</v>
      </c>
      <c r="E90" s="54">
        <f>'T1 2024'!E90</f>
        <v>0</v>
      </c>
      <c r="F90" s="54">
        <f>'T1 2024'!F90</f>
        <v>0</v>
      </c>
      <c r="G90" s="54">
        <f>'T1 2024'!G90</f>
        <v>0</v>
      </c>
      <c r="H90" s="17"/>
      <c r="I90" s="17"/>
      <c r="J90" s="17"/>
      <c r="K90" s="17"/>
      <c r="L90" s="17"/>
      <c r="M90" s="300">
        <f t="shared" si="27"/>
        <v>0</v>
      </c>
      <c r="N90" s="203">
        <f t="shared" si="38"/>
        <v>0</v>
      </c>
      <c r="O90" s="585"/>
      <c r="P90" s="16"/>
      <c r="Q90" s="305">
        <f t="shared" si="39"/>
        <v>0</v>
      </c>
      <c r="R90" s="16"/>
      <c r="S90" s="305" t="e">
        <f t="shared" si="40"/>
        <v>#DIV/0!</v>
      </c>
      <c r="T90" s="302"/>
      <c r="U90" s="303">
        <f t="shared" si="28"/>
        <v>0</v>
      </c>
      <c r="V90" s="246">
        <f t="shared" si="15"/>
        <v>0</v>
      </c>
      <c r="W90" s="304"/>
      <c r="X90" s="245">
        <f t="shared" si="29"/>
        <v>0</v>
      </c>
      <c r="Y90" s="203">
        <f t="shared" si="30"/>
        <v>1</v>
      </c>
      <c r="Z90" s="3"/>
      <c r="AB90" s="56">
        <f t="shared" si="31"/>
        <v>0</v>
      </c>
      <c r="AC90" s="56">
        <f t="shared" si="32"/>
        <v>0</v>
      </c>
      <c r="AD90" s="56">
        <f t="shared" si="33"/>
        <v>0</v>
      </c>
      <c r="AE90" s="56">
        <f t="shared" si="34"/>
        <v>0</v>
      </c>
      <c r="AF90" s="56">
        <f t="shared" si="35"/>
        <v>0</v>
      </c>
      <c r="AG90" s="56">
        <f t="shared" si="36"/>
        <v>0</v>
      </c>
      <c r="AH90" s="56">
        <f t="shared" si="37"/>
        <v>0</v>
      </c>
    </row>
    <row r="91" spans="2:34" ht="13.2" x14ac:dyDescent="0.25">
      <c r="B91" s="1"/>
      <c r="C91" s="29">
        <f>'T1 2024'!C91</f>
        <v>80</v>
      </c>
      <c r="D91" s="60">
        <f>'T1 2024'!D91</f>
        <v>0</v>
      </c>
      <c r="E91" s="54">
        <f>'T1 2024'!E91</f>
        <v>0</v>
      </c>
      <c r="F91" s="54">
        <f>'T1 2024'!F91</f>
        <v>0</v>
      </c>
      <c r="G91" s="54">
        <f>'T1 2024'!G91</f>
        <v>0</v>
      </c>
      <c r="H91" s="17"/>
      <c r="I91" s="17"/>
      <c r="J91" s="17"/>
      <c r="K91" s="17"/>
      <c r="L91" s="17"/>
      <c r="M91" s="300">
        <f t="shared" si="27"/>
        <v>0</v>
      </c>
      <c r="N91" s="203">
        <f t="shared" si="38"/>
        <v>0</v>
      </c>
      <c r="O91" s="585"/>
      <c r="P91" s="16"/>
      <c r="Q91" s="305">
        <f t="shared" si="39"/>
        <v>0</v>
      </c>
      <c r="R91" s="16"/>
      <c r="S91" s="305" t="e">
        <f t="shared" si="40"/>
        <v>#DIV/0!</v>
      </c>
      <c r="T91" s="302"/>
      <c r="U91" s="303">
        <f t="shared" si="28"/>
        <v>0</v>
      </c>
      <c r="V91" s="246">
        <f t="shared" si="15"/>
        <v>0</v>
      </c>
      <c r="W91" s="304"/>
      <c r="X91" s="245">
        <f t="shared" si="29"/>
        <v>0</v>
      </c>
      <c r="Y91" s="203">
        <f t="shared" si="30"/>
        <v>1</v>
      </c>
      <c r="Z91" s="3"/>
      <c r="AB91" s="56">
        <f t="shared" si="31"/>
        <v>0</v>
      </c>
      <c r="AC91" s="56">
        <f t="shared" si="32"/>
        <v>0</v>
      </c>
      <c r="AD91" s="56">
        <f t="shared" si="33"/>
        <v>0</v>
      </c>
      <c r="AE91" s="56">
        <f t="shared" si="34"/>
        <v>0</v>
      </c>
      <c r="AF91" s="56">
        <f t="shared" si="35"/>
        <v>0</v>
      </c>
      <c r="AG91" s="56">
        <f t="shared" si="36"/>
        <v>0</v>
      </c>
      <c r="AH91" s="56">
        <f t="shared" si="37"/>
        <v>0</v>
      </c>
    </row>
    <row r="92" spans="2:34" ht="13.2" x14ac:dyDescent="0.25">
      <c r="B92" s="1"/>
      <c r="C92" s="29">
        <f>'T1 2024'!C92</f>
        <v>81</v>
      </c>
      <c r="D92" s="60">
        <f>'T1 2024'!D92</f>
        <v>0</v>
      </c>
      <c r="E92" s="54">
        <f>'T1 2024'!E92</f>
        <v>0</v>
      </c>
      <c r="F92" s="54">
        <f>'T1 2024'!F92</f>
        <v>0</v>
      </c>
      <c r="G92" s="54">
        <f>'T1 2024'!G92</f>
        <v>0</v>
      </c>
      <c r="H92" s="17"/>
      <c r="I92" s="17"/>
      <c r="J92" s="17"/>
      <c r="K92" s="17"/>
      <c r="L92" s="17"/>
      <c r="M92" s="300">
        <f t="shared" si="27"/>
        <v>0</v>
      </c>
      <c r="N92" s="203">
        <f t="shared" si="38"/>
        <v>0</v>
      </c>
      <c r="O92" s="585"/>
      <c r="P92" s="16"/>
      <c r="Q92" s="305">
        <f t="shared" si="39"/>
        <v>0</v>
      </c>
      <c r="R92" s="16"/>
      <c r="S92" s="305" t="e">
        <f t="shared" si="40"/>
        <v>#DIV/0!</v>
      </c>
      <c r="T92" s="302"/>
      <c r="U92" s="303">
        <f t="shared" si="28"/>
        <v>0</v>
      </c>
      <c r="V92" s="246">
        <f t="shared" si="15"/>
        <v>0</v>
      </c>
      <c r="W92" s="304"/>
      <c r="X92" s="245">
        <f t="shared" si="29"/>
        <v>0</v>
      </c>
      <c r="Y92" s="203">
        <f t="shared" si="30"/>
        <v>1</v>
      </c>
      <c r="Z92" s="3"/>
      <c r="AB92" s="56">
        <f t="shared" si="31"/>
        <v>0</v>
      </c>
      <c r="AC92" s="56">
        <f t="shared" si="32"/>
        <v>0</v>
      </c>
      <c r="AD92" s="56">
        <f t="shared" si="33"/>
        <v>0</v>
      </c>
      <c r="AE92" s="56">
        <f t="shared" si="34"/>
        <v>0</v>
      </c>
      <c r="AF92" s="56">
        <f t="shared" si="35"/>
        <v>0</v>
      </c>
      <c r="AG92" s="56">
        <f t="shared" si="36"/>
        <v>0</v>
      </c>
      <c r="AH92" s="56">
        <f t="shared" si="37"/>
        <v>0</v>
      </c>
    </row>
    <row r="93" spans="2:34" ht="13.2" x14ac:dyDescent="0.25">
      <c r="B93" s="1"/>
      <c r="C93" s="29">
        <f>'T1 2024'!C93</f>
        <v>82</v>
      </c>
      <c r="D93" s="60">
        <f>'T1 2024'!D93</f>
        <v>0</v>
      </c>
      <c r="E93" s="54">
        <f>'T1 2024'!E93</f>
        <v>0</v>
      </c>
      <c r="F93" s="54">
        <f>'T1 2024'!F93</f>
        <v>0</v>
      </c>
      <c r="G93" s="54">
        <f>'T1 2024'!G93</f>
        <v>0</v>
      </c>
      <c r="H93" s="17"/>
      <c r="I93" s="17"/>
      <c r="J93" s="17"/>
      <c r="K93" s="17"/>
      <c r="L93" s="17"/>
      <c r="M93" s="300">
        <f t="shared" si="27"/>
        <v>0</v>
      </c>
      <c r="N93" s="203">
        <f t="shared" si="38"/>
        <v>0</v>
      </c>
      <c r="O93" s="585"/>
      <c r="P93" s="16"/>
      <c r="Q93" s="305">
        <f t="shared" si="39"/>
        <v>0</v>
      </c>
      <c r="R93" s="16"/>
      <c r="S93" s="305" t="e">
        <f t="shared" si="40"/>
        <v>#DIV/0!</v>
      </c>
      <c r="T93" s="302"/>
      <c r="U93" s="303">
        <f t="shared" si="28"/>
        <v>0</v>
      </c>
      <c r="V93" s="246">
        <f t="shared" si="15"/>
        <v>0</v>
      </c>
      <c r="W93" s="304"/>
      <c r="X93" s="245">
        <f t="shared" si="29"/>
        <v>0</v>
      </c>
      <c r="Y93" s="203">
        <f t="shared" si="30"/>
        <v>1</v>
      </c>
      <c r="Z93" s="3"/>
      <c r="AB93" s="56">
        <f t="shared" si="31"/>
        <v>0</v>
      </c>
      <c r="AC93" s="56">
        <f t="shared" si="32"/>
        <v>0</v>
      </c>
      <c r="AD93" s="56">
        <f t="shared" si="33"/>
        <v>0</v>
      </c>
      <c r="AE93" s="56">
        <f t="shared" si="34"/>
        <v>0</v>
      </c>
      <c r="AF93" s="56">
        <f t="shared" si="35"/>
        <v>0</v>
      </c>
      <c r="AG93" s="56">
        <f t="shared" si="36"/>
        <v>0</v>
      </c>
      <c r="AH93" s="56">
        <f t="shared" si="37"/>
        <v>0</v>
      </c>
    </row>
    <row r="94" spans="2:34" ht="13.2" x14ac:dyDescent="0.25">
      <c r="B94" s="1"/>
      <c r="C94" s="29">
        <f>'T1 2024'!C94</f>
        <v>83</v>
      </c>
      <c r="D94" s="60">
        <f>'T1 2024'!D94</f>
        <v>0</v>
      </c>
      <c r="E94" s="54">
        <f>'T1 2024'!E94</f>
        <v>0</v>
      </c>
      <c r="F94" s="54">
        <f>'T1 2024'!F94</f>
        <v>0</v>
      </c>
      <c r="G94" s="54">
        <f>'T1 2024'!G94</f>
        <v>0</v>
      </c>
      <c r="H94" s="17"/>
      <c r="I94" s="17"/>
      <c r="J94" s="17"/>
      <c r="K94" s="17"/>
      <c r="L94" s="17"/>
      <c r="M94" s="300">
        <f t="shared" si="27"/>
        <v>0</v>
      </c>
      <c r="N94" s="203">
        <f t="shared" si="38"/>
        <v>0</v>
      </c>
      <c r="O94" s="585"/>
      <c r="P94" s="16"/>
      <c r="Q94" s="305">
        <f t="shared" si="39"/>
        <v>0</v>
      </c>
      <c r="R94" s="16"/>
      <c r="S94" s="305" t="e">
        <f t="shared" si="40"/>
        <v>#DIV/0!</v>
      </c>
      <c r="T94" s="302"/>
      <c r="U94" s="303">
        <f t="shared" si="28"/>
        <v>0</v>
      </c>
      <c r="V94" s="246">
        <f t="shared" si="15"/>
        <v>0</v>
      </c>
      <c r="W94" s="304"/>
      <c r="X94" s="245">
        <f t="shared" si="29"/>
        <v>0</v>
      </c>
      <c r="Y94" s="203">
        <f t="shared" si="30"/>
        <v>1</v>
      </c>
      <c r="Z94" s="3"/>
      <c r="AB94" s="56">
        <f t="shared" si="31"/>
        <v>0</v>
      </c>
      <c r="AC94" s="56">
        <f t="shared" si="32"/>
        <v>0</v>
      </c>
      <c r="AD94" s="56">
        <f t="shared" si="33"/>
        <v>0</v>
      </c>
      <c r="AE94" s="56">
        <f t="shared" si="34"/>
        <v>0</v>
      </c>
      <c r="AF94" s="56">
        <f t="shared" si="35"/>
        <v>0</v>
      </c>
      <c r="AG94" s="56">
        <f t="shared" si="36"/>
        <v>0</v>
      </c>
      <c r="AH94" s="56">
        <f t="shared" si="37"/>
        <v>0</v>
      </c>
    </row>
    <row r="95" spans="2:34" ht="13.2" x14ac:dyDescent="0.25">
      <c r="B95" s="1"/>
      <c r="C95" s="29">
        <f>'T1 2024'!C95</f>
        <v>84</v>
      </c>
      <c r="D95" s="60">
        <f>'T1 2024'!D95</f>
        <v>0</v>
      </c>
      <c r="E95" s="54">
        <f>'T1 2024'!E95</f>
        <v>0</v>
      </c>
      <c r="F95" s="54">
        <f>'T1 2024'!F95</f>
        <v>0</v>
      </c>
      <c r="G95" s="54">
        <f>'T1 2024'!G95</f>
        <v>0</v>
      </c>
      <c r="H95" s="17"/>
      <c r="I95" s="17"/>
      <c r="J95" s="17"/>
      <c r="K95" s="17"/>
      <c r="L95" s="17"/>
      <c r="M95" s="300">
        <f t="shared" si="27"/>
        <v>0</v>
      </c>
      <c r="N95" s="203">
        <f t="shared" si="38"/>
        <v>0</v>
      </c>
      <c r="O95" s="585"/>
      <c r="P95" s="16"/>
      <c r="Q95" s="305">
        <f t="shared" si="39"/>
        <v>0</v>
      </c>
      <c r="R95" s="16"/>
      <c r="S95" s="305" t="e">
        <f t="shared" si="40"/>
        <v>#DIV/0!</v>
      </c>
      <c r="T95" s="302"/>
      <c r="U95" s="303">
        <f t="shared" si="28"/>
        <v>0</v>
      </c>
      <c r="V95" s="246">
        <f t="shared" si="15"/>
        <v>0</v>
      </c>
      <c r="W95" s="304"/>
      <c r="X95" s="245">
        <f t="shared" si="29"/>
        <v>0</v>
      </c>
      <c r="Y95" s="203">
        <f t="shared" si="30"/>
        <v>1</v>
      </c>
      <c r="Z95" s="3"/>
      <c r="AB95" s="56">
        <f t="shared" si="31"/>
        <v>0</v>
      </c>
      <c r="AC95" s="56">
        <f t="shared" si="32"/>
        <v>0</v>
      </c>
      <c r="AD95" s="56">
        <f t="shared" si="33"/>
        <v>0</v>
      </c>
      <c r="AE95" s="56">
        <f t="shared" si="34"/>
        <v>0</v>
      </c>
      <c r="AF95" s="56">
        <f t="shared" si="35"/>
        <v>0</v>
      </c>
      <c r="AG95" s="56">
        <f t="shared" si="36"/>
        <v>0</v>
      </c>
      <c r="AH95" s="56">
        <f t="shared" si="37"/>
        <v>0</v>
      </c>
    </row>
    <row r="96" spans="2:34" ht="13.2" x14ac:dyDescent="0.25">
      <c r="B96" s="1"/>
      <c r="C96" s="29">
        <f>'T1 2024'!C96</f>
        <v>85</v>
      </c>
      <c r="D96" s="60">
        <f>'T1 2024'!D96</f>
        <v>0</v>
      </c>
      <c r="E96" s="54">
        <f>'T1 2024'!E96</f>
        <v>0</v>
      </c>
      <c r="F96" s="54">
        <f>'T1 2024'!F96</f>
        <v>0</v>
      </c>
      <c r="G96" s="54">
        <f>'T1 2024'!G96</f>
        <v>0</v>
      </c>
      <c r="H96" s="17"/>
      <c r="I96" s="17"/>
      <c r="J96" s="17"/>
      <c r="K96" s="17"/>
      <c r="L96" s="17"/>
      <c r="M96" s="300">
        <f t="shared" si="27"/>
        <v>0</v>
      </c>
      <c r="N96" s="203">
        <f t="shared" si="38"/>
        <v>0</v>
      </c>
      <c r="O96" s="585"/>
      <c r="P96" s="16"/>
      <c r="Q96" s="305">
        <f t="shared" si="39"/>
        <v>0</v>
      </c>
      <c r="R96" s="16"/>
      <c r="S96" s="305" t="e">
        <f t="shared" si="40"/>
        <v>#DIV/0!</v>
      </c>
      <c r="T96" s="302"/>
      <c r="U96" s="303">
        <f t="shared" si="28"/>
        <v>0</v>
      </c>
      <c r="V96" s="246">
        <f t="shared" si="15"/>
        <v>0</v>
      </c>
      <c r="W96" s="304"/>
      <c r="X96" s="245">
        <f t="shared" si="29"/>
        <v>0</v>
      </c>
      <c r="Y96" s="203">
        <f t="shared" si="30"/>
        <v>1</v>
      </c>
      <c r="Z96" s="3"/>
      <c r="AB96" s="56">
        <f t="shared" si="31"/>
        <v>0</v>
      </c>
      <c r="AC96" s="56">
        <f t="shared" si="32"/>
        <v>0</v>
      </c>
      <c r="AD96" s="56">
        <f t="shared" si="33"/>
        <v>0</v>
      </c>
      <c r="AE96" s="56">
        <f t="shared" si="34"/>
        <v>0</v>
      </c>
      <c r="AF96" s="56">
        <f t="shared" si="35"/>
        <v>0</v>
      </c>
      <c r="AG96" s="56">
        <f t="shared" si="36"/>
        <v>0</v>
      </c>
      <c r="AH96" s="56">
        <f t="shared" si="37"/>
        <v>0</v>
      </c>
    </row>
    <row r="97" spans="2:34" ht="13.2" x14ac:dyDescent="0.25">
      <c r="B97" s="1"/>
      <c r="C97" s="29">
        <f>'T1 2024'!C97</f>
        <v>86</v>
      </c>
      <c r="D97" s="60">
        <f>'T1 2024'!D97</f>
        <v>0</v>
      </c>
      <c r="E97" s="54">
        <f>'T1 2024'!E97</f>
        <v>0</v>
      </c>
      <c r="F97" s="54">
        <f>'T1 2024'!F97</f>
        <v>0</v>
      </c>
      <c r="G97" s="54">
        <f>'T1 2024'!G97</f>
        <v>0</v>
      </c>
      <c r="H97" s="17"/>
      <c r="I97" s="17"/>
      <c r="J97" s="17"/>
      <c r="K97" s="17"/>
      <c r="L97" s="17"/>
      <c r="M97" s="300">
        <f t="shared" si="27"/>
        <v>0</v>
      </c>
      <c r="N97" s="203">
        <f t="shared" si="38"/>
        <v>0</v>
      </c>
      <c r="O97" s="585"/>
      <c r="P97" s="16"/>
      <c r="Q97" s="305">
        <f t="shared" si="39"/>
        <v>0</v>
      </c>
      <c r="R97" s="16"/>
      <c r="S97" s="305" t="e">
        <f t="shared" si="40"/>
        <v>#DIV/0!</v>
      </c>
      <c r="T97" s="302"/>
      <c r="U97" s="303">
        <f t="shared" si="28"/>
        <v>0</v>
      </c>
      <c r="V97" s="246">
        <f t="shared" si="15"/>
        <v>0</v>
      </c>
      <c r="W97" s="304"/>
      <c r="X97" s="245">
        <f t="shared" si="29"/>
        <v>0</v>
      </c>
      <c r="Y97" s="203">
        <f t="shared" si="30"/>
        <v>1</v>
      </c>
      <c r="Z97" s="3"/>
      <c r="AB97" s="56">
        <f t="shared" si="31"/>
        <v>0</v>
      </c>
      <c r="AC97" s="56">
        <f t="shared" si="32"/>
        <v>0</v>
      </c>
      <c r="AD97" s="56">
        <f t="shared" si="33"/>
        <v>0</v>
      </c>
      <c r="AE97" s="56">
        <f t="shared" si="34"/>
        <v>0</v>
      </c>
      <c r="AF97" s="56">
        <f t="shared" si="35"/>
        <v>0</v>
      </c>
      <c r="AG97" s="56">
        <f t="shared" si="36"/>
        <v>0</v>
      </c>
      <c r="AH97" s="56">
        <f t="shared" si="37"/>
        <v>0</v>
      </c>
    </row>
    <row r="98" spans="2:34" ht="13.2" x14ac:dyDescent="0.25">
      <c r="B98" s="1"/>
      <c r="C98" s="29">
        <f>'T1 2024'!C98</f>
        <v>87</v>
      </c>
      <c r="D98" s="60">
        <f>'T1 2024'!D98</f>
        <v>0</v>
      </c>
      <c r="E98" s="54">
        <f>'T1 2024'!E98</f>
        <v>0</v>
      </c>
      <c r="F98" s="54">
        <f>'T1 2024'!F98</f>
        <v>0</v>
      </c>
      <c r="G98" s="54">
        <f>'T1 2024'!G98</f>
        <v>0</v>
      </c>
      <c r="H98" s="17"/>
      <c r="I98" s="17"/>
      <c r="J98" s="17"/>
      <c r="K98" s="17"/>
      <c r="L98" s="17"/>
      <c r="M98" s="300">
        <f t="shared" si="27"/>
        <v>0</v>
      </c>
      <c r="N98" s="203">
        <f t="shared" si="38"/>
        <v>0</v>
      </c>
      <c r="O98" s="585"/>
      <c r="P98" s="16"/>
      <c r="Q98" s="305">
        <f t="shared" si="39"/>
        <v>0</v>
      </c>
      <c r="R98" s="16"/>
      <c r="S98" s="305" t="e">
        <f t="shared" si="40"/>
        <v>#DIV/0!</v>
      </c>
      <c r="T98" s="302"/>
      <c r="U98" s="303">
        <f t="shared" si="28"/>
        <v>0</v>
      </c>
      <c r="V98" s="246">
        <f t="shared" si="15"/>
        <v>0</v>
      </c>
      <c r="W98" s="304"/>
      <c r="X98" s="245">
        <f t="shared" si="29"/>
        <v>0</v>
      </c>
      <c r="Y98" s="203">
        <f t="shared" si="30"/>
        <v>1</v>
      </c>
      <c r="Z98" s="3"/>
      <c r="AB98" s="56">
        <f t="shared" si="31"/>
        <v>0</v>
      </c>
      <c r="AC98" s="56">
        <f t="shared" si="32"/>
        <v>0</v>
      </c>
      <c r="AD98" s="56">
        <f t="shared" si="33"/>
        <v>0</v>
      </c>
      <c r="AE98" s="56">
        <f t="shared" si="34"/>
        <v>0</v>
      </c>
      <c r="AF98" s="56">
        <f t="shared" si="35"/>
        <v>0</v>
      </c>
      <c r="AG98" s="56">
        <f t="shared" si="36"/>
        <v>0</v>
      </c>
      <c r="AH98" s="56">
        <f t="shared" si="37"/>
        <v>0</v>
      </c>
    </row>
    <row r="99" spans="2:34" ht="13.2" x14ac:dyDescent="0.25">
      <c r="B99" s="1"/>
      <c r="C99" s="29">
        <f>'T1 2024'!C99</f>
        <v>88</v>
      </c>
      <c r="D99" s="60">
        <f>'T1 2024'!D99</f>
        <v>0</v>
      </c>
      <c r="E99" s="54">
        <f>'T1 2024'!E99</f>
        <v>0</v>
      </c>
      <c r="F99" s="54">
        <f>'T1 2024'!F99</f>
        <v>0</v>
      </c>
      <c r="G99" s="54">
        <f>'T1 2024'!G99</f>
        <v>0</v>
      </c>
      <c r="H99" s="17"/>
      <c r="I99" s="17"/>
      <c r="J99" s="17"/>
      <c r="K99" s="17"/>
      <c r="L99" s="17"/>
      <c r="M99" s="300">
        <f t="shared" si="27"/>
        <v>0</v>
      </c>
      <c r="N99" s="203">
        <f t="shared" si="38"/>
        <v>0</v>
      </c>
      <c r="O99" s="585"/>
      <c r="P99" s="16"/>
      <c r="Q99" s="305">
        <f t="shared" si="39"/>
        <v>0</v>
      </c>
      <c r="R99" s="16"/>
      <c r="S99" s="305" t="e">
        <f t="shared" si="40"/>
        <v>#DIV/0!</v>
      </c>
      <c r="T99" s="302"/>
      <c r="U99" s="303">
        <f t="shared" si="28"/>
        <v>0</v>
      </c>
      <c r="V99" s="246">
        <f t="shared" si="15"/>
        <v>0</v>
      </c>
      <c r="W99" s="304"/>
      <c r="X99" s="245">
        <f t="shared" si="29"/>
        <v>0</v>
      </c>
      <c r="Y99" s="203">
        <f t="shared" si="30"/>
        <v>1</v>
      </c>
      <c r="Z99" s="3"/>
      <c r="AB99" s="56">
        <f t="shared" si="31"/>
        <v>0</v>
      </c>
      <c r="AC99" s="56">
        <f t="shared" si="32"/>
        <v>0</v>
      </c>
      <c r="AD99" s="56">
        <f t="shared" si="33"/>
        <v>0</v>
      </c>
      <c r="AE99" s="56">
        <f t="shared" si="34"/>
        <v>0</v>
      </c>
      <c r="AF99" s="56">
        <f t="shared" si="35"/>
        <v>0</v>
      </c>
      <c r="AG99" s="56">
        <f t="shared" si="36"/>
        <v>0</v>
      </c>
      <c r="AH99" s="56">
        <f t="shared" si="37"/>
        <v>0</v>
      </c>
    </row>
    <row r="100" spans="2:34" ht="13.2" x14ac:dyDescent="0.25">
      <c r="B100" s="1"/>
      <c r="C100" s="29">
        <f>'T1 2024'!C100</f>
        <v>89</v>
      </c>
      <c r="D100" s="60">
        <f>'T1 2024'!D100</f>
        <v>0</v>
      </c>
      <c r="E100" s="54">
        <f>'T1 2024'!E100</f>
        <v>0</v>
      </c>
      <c r="F100" s="54">
        <f>'T1 2024'!F100</f>
        <v>0</v>
      </c>
      <c r="G100" s="54">
        <f>'T1 2024'!G100</f>
        <v>0</v>
      </c>
      <c r="H100" s="17"/>
      <c r="I100" s="17"/>
      <c r="J100" s="17"/>
      <c r="K100" s="17"/>
      <c r="L100" s="17"/>
      <c r="M100" s="300">
        <f t="shared" si="27"/>
        <v>0</v>
      </c>
      <c r="N100" s="203">
        <f t="shared" si="38"/>
        <v>0</v>
      </c>
      <c r="O100" s="585"/>
      <c r="P100" s="16"/>
      <c r="Q100" s="305">
        <f t="shared" si="39"/>
        <v>0</v>
      </c>
      <c r="R100" s="16"/>
      <c r="S100" s="305" t="e">
        <f t="shared" si="40"/>
        <v>#DIV/0!</v>
      </c>
      <c r="T100" s="302"/>
      <c r="U100" s="303">
        <f t="shared" si="28"/>
        <v>0</v>
      </c>
      <c r="V100" s="246">
        <f t="shared" si="15"/>
        <v>0</v>
      </c>
      <c r="W100" s="304"/>
      <c r="X100" s="245">
        <f t="shared" si="29"/>
        <v>0</v>
      </c>
      <c r="Y100" s="203">
        <f t="shared" si="30"/>
        <v>1</v>
      </c>
      <c r="Z100" s="3"/>
      <c r="AB100" s="56">
        <f t="shared" si="31"/>
        <v>0</v>
      </c>
      <c r="AC100" s="56">
        <f t="shared" si="32"/>
        <v>0</v>
      </c>
      <c r="AD100" s="56">
        <f t="shared" si="33"/>
        <v>0</v>
      </c>
      <c r="AE100" s="56">
        <f t="shared" si="34"/>
        <v>0</v>
      </c>
      <c r="AF100" s="56">
        <f t="shared" si="35"/>
        <v>0</v>
      </c>
      <c r="AG100" s="56">
        <f t="shared" si="36"/>
        <v>0</v>
      </c>
      <c r="AH100" s="56">
        <f t="shared" si="37"/>
        <v>0</v>
      </c>
    </row>
    <row r="101" spans="2:34" ht="13.2" x14ac:dyDescent="0.25">
      <c r="B101" s="1"/>
      <c r="C101" s="29">
        <f>'T1 2024'!C101</f>
        <v>90</v>
      </c>
      <c r="D101" s="60">
        <f>'T1 2024'!D101</f>
        <v>0</v>
      </c>
      <c r="E101" s="54">
        <f>'T1 2024'!E101</f>
        <v>0</v>
      </c>
      <c r="F101" s="54">
        <f>'T1 2024'!F101</f>
        <v>0</v>
      </c>
      <c r="G101" s="54">
        <f>'T1 2024'!G101</f>
        <v>0</v>
      </c>
      <c r="H101" s="17"/>
      <c r="I101" s="17"/>
      <c r="J101" s="17"/>
      <c r="K101" s="17"/>
      <c r="L101" s="17"/>
      <c r="M101" s="300">
        <f t="shared" si="27"/>
        <v>0</v>
      </c>
      <c r="N101" s="203">
        <f t="shared" si="38"/>
        <v>0</v>
      </c>
      <c r="O101" s="585"/>
      <c r="P101" s="16"/>
      <c r="Q101" s="305">
        <f t="shared" si="39"/>
        <v>0</v>
      </c>
      <c r="R101" s="16"/>
      <c r="S101" s="305" t="e">
        <f t="shared" si="40"/>
        <v>#DIV/0!</v>
      </c>
      <c r="T101" s="302"/>
      <c r="U101" s="303">
        <f t="shared" si="28"/>
        <v>0</v>
      </c>
      <c r="V101" s="246">
        <f t="shared" si="15"/>
        <v>0</v>
      </c>
      <c r="W101" s="304"/>
      <c r="X101" s="245">
        <f t="shared" si="29"/>
        <v>0</v>
      </c>
      <c r="Y101" s="203">
        <f t="shared" si="30"/>
        <v>1</v>
      </c>
      <c r="Z101" s="3"/>
      <c r="AB101" s="56">
        <f t="shared" si="31"/>
        <v>0</v>
      </c>
      <c r="AC101" s="56">
        <f t="shared" si="32"/>
        <v>0</v>
      </c>
      <c r="AD101" s="56">
        <f t="shared" si="33"/>
        <v>0</v>
      </c>
      <c r="AE101" s="56">
        <f t="shared" si="34"/>
        <v>0</v>
      </c>
      <c r="AF101" s="56">
        <f t="shared" si="35"/>
        <v>0</v>
      </c>
      <c r="AG101" s="56">
        <f t="shared" si="36"/>
        <v>0</v>
      </c>
      <c r="AH101" s="56">
        <f t="shared" si="37"/>
        <v>0</v>
      </c>
    </row>
    <row r="102" spans="2:34" ht="13.2" x14ac:dyDescent="0.25">
      <c r="B102" s="1"/>
      <c r="C102" s="29">
        <f>'T1 2024'!C102</f>
        <v>91</v>
      </c>
      <c r="D102" s="60">
        <f>'T1 2024'!D102</f>
        <v>0</v>
      </c>
      <c r="E102" s="54">
        <f>'T1 2024'!E102</f>
        <v>0</v>
      </c>
      <c r="F102" s="54">
        <f>'T1 2024'!F102</f>
        <v>0</v>
      </c>
      <c r="G102" s="54">
        <f>'T1 2024'!G102</f>
        <v>0</v>
      </c>
      <c r="H102" s="17"/>
      <c r="I102" s="17"/>
      <c r="J102" s="17"/>
      <c r="K102" s="17"/>
      <c r="L102" s="17"/>
      <c r="M102" s="300">
        <f t="shared" si="27"/>
        <v>0</v>
      </c>
      <c r="N102" s="203">
        <f t="shared" si="38"/>
        <v>0</v>
      </c>
      <c r="O102" s="585"/>
      <c r="P102" s="16"/>
      <c r="Q102" s="305">
        <f t="shared" si="39"/>
        <v>0</v>
      </c>
      <c r="R102" s="16"/>
      <c r="S102" s="305" t="e">
        <f t="shared" si="40"/>
        <v>#DIV/0!</v>
      </c>
      <c r="T102" s="302"/>
      <c r="U102" s="303">
        <f t="shared" si="28"/>
        <v>0</v>
      </c>
      <c r="V102" s="246">
        <f t="shared" si="15"/>
        <v>0</v>
      </c>
      <c r="W102" s="304"/>
      <c r="X102" s="245">
        <f t="shared" si="29"/>
        <v>0</v>
      </c>
      <c r="Y102" s="203">
        <f t="shared" si="30"/>
        <v>1</v>
      </c>
      <c r="Z102" s="3"/>
      <c r="AB102" s="56">
        <f t="shared" si="31"/>
        <v>0</v>
      </c>
      <c r="AC102" s="56">
        <f t="shared" si="32"/>
        <v>0</v>
      </c>
      <c r="AD102" s="56">
        <f t="shared" si="33"/>
        <v>0</v>
      </c>
      <c r="AE102" s="56">
        <f t="shared" si="34"/>
        <v>0</v>
      </c>
      <c r="AF102" s="56">
        <f t="shared" si="35"/>
        <v>0</v>
      </c>
      <c r="AG102" s="56">
        <f t="shared" si="36"/>
        <v>0</v>
      </c>
      <c r="AH102" s="56">
        <f t="shared" si="37"/>
        <v>0</v>
      </c>
    </row>
    <row r="103" spans="2:34" ht="13.2" x14ac:dyDescent="0.25">
      <c r="B103" s="1"/>
      <c r="C103" s="29">
        <f>'T1 2024'!C103</f>
        <v>92</v>
      </c>
      <c r="D103" s="60">
        <f>'T1 2024'!D103</f>
        <v>0</v>
      </c>
      <c r="E103" s="54">
        <f>'T1 2024'!E103</f>
        <v>0</v>
      </c>
      <c r="F103" s="54">
        <f>'T1 2024'!F103</f>
        <v>0</v>
      </c>
      <c r="G103" s="54">
        <f>'T1 2024'!G103</f>
        <v>0</v>
      </c>
      <c r="H103" s="17"/>
      <c r="I103" s="17"/>
      <c r="J103" s="17"/>
      <c r="K103" s="17"/>
      <c r="L103" s="17"/>
      <c r="M103" s="300">
        <f t="shared" si="27"/>
        <v>0</v>
      </c>
      <c r="N103" s="203">
        <f t="shared" si="38"/>
        <v>0</v>
      </c>
      <c r="O103" s="585"/>
      <c r="P103" s="16"/>
      <c r="Q103" s="305">
        <f t="shared" si="39"/>
        <v>0</v>
      </c>
      <c r="R103" s="16"/>
      <c r="S103" s="305" t="e">
        <f t="shared" si="40"/>
        <v>#DIV/0!</v>
      </c>
      <c r="T103" s="302"/>
      <c r="U103" s="303">
        <f t="shared" si="28"/>
        <v>0</v>
      </c>
      <c r="V103" s="246">
        <f t="shared" si="15"/>
        <v>0</v>
      </c>
      <c r="W103" s="304"/>
      <c r="X103" s="245">
        <f t="shared" si="29"/>
        <v>0</v>
      </c>
      <c r="Y103" s="203">
        <f t="shared" si="30"/>
        <v>1</v>
      </c>
      <c r="Z103" s="3"/>
      <c r="AB103" s="56">
        <f t="shared" si="31"/>
        <v>0</v>
      </c>
      <c r="AC103" s="56">
        <f t="shared" si="32"/>
        <v>0</v>
      </c>
      <c r="AD103" s="56">
        <f t="shared" si="33"/>
        <v>0</v>
      </c>
      <c r="AE103" s="56">
        <f t="shared" si="34"/>
        <v>0</v>
      </c>
      <c r="AF103" s="56">
        <f t="shared" si="35"/>
        <v>0</v>
      </c>
      <c r="AG103" s="56">
        <f t="shared" si="36"/>
        <v>0</v>
      </c>
      <c r="AH103" s="56">
        <f t="shared" si="37"/>
        <v>0</v>
      </c>
    </row>
    <row r="104" spans="2:34" ht="13.2" x14ac:dyDescent="0.25">
      <c r="B104" s="1"/>
      <c r="C104" s="29">
        <f>'T1 2024'!C104</f>
        <v>93</v>
      </c>
      <c r="D104" s="60">
        <f>'T1 2024'!D104</f>
        <v>0</v>
      </c>
      <c r="E104" s="54">
        <f>'T1 2024'!E104</f>
        <v>0</v>
      </c>
      <c r="F104" s="54">
        <f>'T1 2024'!F104</f>
        <v>0</v>
      </c>
      <c r="G104" s="54">
        <f>'T1 2024'!G104</f>
        <v>0</v>
      </c>
      <c r="H104" s="17"/>
      <c r="I104" s="17"/>
      <c r="J104" s="17"/>
      <c r="K104" s="17"/>
      <c r="L104" s="17"/>
      <c r="M104" s="300">
        <f t="shared" si="27"/>
        <v>0</v>
      </c>
      <c r="N104" s="203">
        <f t="shared" si="38"/>
        <v>0</v>
      </c>
      <c r="O104" s="585"/>
      <c r="P104" s="16"/>
      <c r="Q104" s="305">
        <f t="shared" si="39"/>
        <v>0</v>
      </c>
      <c r="R104" s="16"/>
      <c r="S104" s="305" t="e">
        <f t="shared" si="40"/>
        <v>#DIV/0!</v>
      </c>
      <c r="T104" s="302"/>
      <c r="U104" s="303">
        <f t="shared" si="28"/>
        <v>0</v>
      </c>
      <c r="V104" s="246">
        <f t="shared" si="15"/>
        <v>0</v>
      </c>
      <c r="W104" s="304"/>
      <c r="X104" s="245">
        <f t="shared" si="29"/>
        <v>0</v>
      </c>
      <c r="Y104" s="203">
        <f t="shared" si="30"/>
        <v>1</v>
      </c>
      <c r="Z104" s="3"/>
      <c r="AB104" s="56">
        <f t="shared" si="31"/>
        <v>0</v>
      </c>
      <c r="AC104" s="56">
        <f t="shared" si="32"/>
        <v>0</v>
      </c>
      <c r="AD104" s="56">
        <f t="shared" si="33"/>
        <v>0</v>
      </c>
      <c r="AE104" s="56">
        <f t="shared" si="34"/>
        <v>0</v>
      </c>
      <c r="AF104" s="56">
        <f t="shared" si="35"/>
        <v>0</v>
      </c>
      <c r="AG104" s="56">
        <f t="shared" si="36"/>
        <v>0</v>
      </c>
      <c r="AH104" s="56">
        <f t="shared" si="37"/>
        <v>0</v>
      </c>
    </row>
    <row r="105" spans="2:34" ht="13.2" x14ac:dyDescent="0.25">
      <c r="B105" s="1"/>
      <c r="C105" s="29">
        <f>'T1 2024'!C105</f>
        <v>94</v>
      </c>
      <c r="D105" s="60">
        <f>'T1 2024'!D105</f>
        <v>0</v>
      </c>
      <c r="E105" s="54">
        <f>'T1 2024'!E105</f>
        <v>0</v>
      </c>
      <c r="F105" s="54">
        <f>'T1 2024'!F105</f>
        <v>0</v>
      </c>
      <c r="G105" s="54">
        <f>'T1 2024'!G105</f>
        <v>0</v>
      </c>
      <c r="H105" s="17"/>
      <c r="I105" s="17"/>
      <c r="J105" s="17"/>
      <c r="K105" s="17"/>
      <c r="L105" s="17"/>
      <c r="M105" s="300">
        <f t="shared" si="27"/>
        <v>0</v>
      </c>
      <c r="N105" s="203">
        <f t="shared" si="38"/>
        <v>0</v>
      </c>
      <c r="O105" s="585"/>
      <c r="P105" s="16"/>
      <c r="Q105" s="305">
        <f t="shared" si="39"/>
        <v>0</v>
      </c>
      <c r="R105" s="16"/>
      <c r="S105" s="305" t="e">
        <f t="shared" si="40"/>
        <v>#DIV/0!</v>
      </c>
      <c r="T105" s="302"/>
      <c r="U105" s="303">
        <f t="shared" si="28"/>
        <v>0</v>
      </c>
      <c r="V105" s="246">
        <f t="shared" si="15"/>
        <v>0</v>
      </c>
      <c r="W105" s="304"/>
      <c r="X105" s="245">
        <f t="shared" si="29"/>
        <v>0</v>
      </c>
      <c r="Y105" s="203">
        <f t="shared" si="30"/>
        <v>1</v>
      </c>
      <c r="Z105" s="3"/>
      <c r="AB105" s="56">
        <f t="shared" si="31"/>
        <v>0</v>
      </c>
      <c r="AC105" s="56">
        <f t="shared" si="32"/>
        <v>0</v>
      </c>
      <c r="AD105" s="56">
        <f t="shared" si="33"/>
        <v>0</v>
      </c>
      <c r="AE105" s="56">
        <f t="shared" si="34"/>
        <v>0</v>
      </c>
      <c r="AF105" s="56">
        <f t="shared" si="35"/>
        <v>0</v>
      </c>
      <c r="AG105" s="56">
        <f t="shared" si="36"/>
        <v>0</v>
      </c>
      <c r="AH105" s="56">
        <f t="shared" si="37"/>
        <v>0</v>
      </c>
    </row>
    <row r="106" spans="2:34" ht="13.2" x14ac:dyDescent="0.25">
      <c r="B106" s="1"/>
      <c r="C106" s="29">
        <f>'T1 2024'!C106</f>
        <v>95</v>
      </c>
      <c r="D106" s="60">
        <f>'T1 2024'!D106</f>
        <v>0</v>
      </c>
      <c r="E106" s="54">
        <f>'T1 2024'!E106</f>
        <v>0</v>
      </c>
      <c r="F106" s="54">
        <f>'T1 2024'!F106</f>
        <v>0</v>
      </c>
      <c r="G106" s="54">
        <f>'T1 2024'!G106</f>
        <v>0</v>
      </c>
      <c r="H106" s="17"/>
      <c r="I106" s="17"/>
      <c r="J106" s="17"/>
      <c r="K106" s="17"/>
      <c r="L106" s="17"/>
      <c r="M106" s="300">
        <f t="shared" si="27"/>
        <v>0</v>
      </c>
      <c r="N106" s="203">
        <f t="shared" si="38"/>
        <v>0</v>
      </c>
      <c r="O106" s="585"/>
      <c r="P106" s="16"/>
      <c r="Q106" s="305">
        <f t="shared" si="39"/>
        <v>0</v>
      </c>
      <c r="R106" s="16"/>
      <c r="S106" s="305" t="e">
        <f t="shared" si="40"/>
        <v>#DIV/0!</v>
      </c>
      <c r="T106" s="302"/>
      <c r="U106" s="303">
        <f t="shared" si="28"/>
        <v>0</v>
      </c>
      <c r="V106" s="246">
        <f t="shared" si="15"/>
        <v>0</v>
      </c>
      <c r="W106" s="304"/>
      <c r="X106" s="245">
        <f t="shared" si="29"/>
        <v>0</v>
      </c>
      <c r="Y106" s="203">
        <f t="shared" si="30"/>
        <v>1</v>
      </c>
      <c r="Z106" s="3"/>
      <c r="AB106" s="56">
        <f t="shared" si="31"/>
        <v>0</v>
      </c>
      <c r="AC106" s="56">
        <f t="shared" si="32"/>
        <v>0</v>
      </c>
      <c r="AD106" s="56">
        <f t="shared" si="33"/>
        <v>0</v>
      </c>
      <c r="AE106" s="56">
        <f t="shared" si="34"/>
        <v>0</v>
      </c>
      <c r="AF106" s="56">
        <f t="shared" si="35"/>
        <v>0</v>
      </c>
      <c r="AG106" s="56">
        <f t="shared" si="36"/>
        <v>0</v>
      </c>
      <c r="AH106" s="56">
        <f t="shared" si="37"/>
        <v>0</v>
      </c>
    </row>
    <row r="107" spans="2:34" ht="13.2" x14ac:dyDescent="0.25">
      <c r="B107" s="1"/>
      <c r="C107" s="29">
        <f>'T1 2024'!C107</f>
        <v>96</v>
      </c>
      <c r="D107" s="60">
        <f>'T1 2024'!D107</f>
        <v>0</v>
      </c>
      <c r="E107" s="54">
        <f>'T1 2024'!E107</f>
        <v>0</v>
      </c>
      <c r="F107" s="54">
        <f>'T1 2024'!F107</f>
        <v>0</v>
      </c>
      <c r="G107" s="54">
        <f>'T1 2024'!G107</f>
        <v>0</v>
      </c>
      <c r="H107" s="17"/>
      <c r="I107" s="17"/>
      <c r="J107" s="17"/>
      <c r="K107" s="17"/>
      <c r="L107" s="17"/>
      <c r="M107" s="300">
        <f t="shared" si="27"/>
        <v>0</v>
      </c>
      <c r="N107" s="203">
        <f t="shared" si="38"/>
        <v>0</v>
      </c>
      <c r="O107" s="585"/>
      <c r="P107" s="16"/>
      <c r="Q107" s="305">
        <f t="shared" si="39"/>
        <v>0</v>
      </c>
      <c r="R107" s="16"/>
      <c r="S107" s="305" t="e">
        <f t="shared" si="40"/>
        <v>#DIV/0!</v>
      </c>
      <c r="T107" s="302"/>
      <c r="U107" s="303">
        <f t="shared" si="28"/>
        <v>0</v>
      </c>
      <c r="V107" s="246">
        <f t="shared" si="15"/>
        <v>0</v>
      </c>
      <c r="W107" s="304"/>
      <c r="X107" s="245">
        <f t="shared" si="29"/>
        <v>0</v>
      </c>
      <c r="Y107" s="203">
        <f t="shared" si="30"/>
        <v>1</v>
      </c>
      <c r="Z107" s="3"/>
      <c r="AB107" s="56">
        <f t="shared" si="31"/>
        <v>0</v>
      </c>
      <c r="AC107" s="56">
        <f t="shared" si="32"/>
        <v>0</v>
      </c>
      <c r="AD107" s="56">
        <f t="shared" si="33"/>
        <v>0</v>
      </c>
      <c r="AE107" s="56">
        <f t="shared" si="34"/>
        <v>0</v>
      </c>
      <c r="AF107" s="56">
        <f t="shared" si="35"/>
        <v>0</v>
      </c>
      <c r="AG107" s="56">
        <f t="shared" si="36"/>
        <v>0</v>
      </c>
      <c r="AH107" s="56">
        <f t="shared" si="37"/>
        <v>0</v>
      </c>
    </row>
    <row r="108" spans="2:34" ht="13.2" x14ac:dyDescent="0.25">
      <c r="B108" s="1"/>
      <c r="C108" s="29">
        <f>'T1 2024'!C108</f>
        <v>97</v>
      </c>
      <c r="D108" s="60">
        <f>'T1 2024'!D108</f>
        <v>0</v>
      </c>
      <c r="E108" s="54">
        <f>'T1 2024'!E108</f>
        <v>0</v>
      </c>
      <c r="F108" s="54">
        <f>'T1 2024'!F108</f>
        <v>0</v>
      </c>
      <c r="G108" s="54">
        <f>'T1 2024'!G108</f>
        <v>0</v>
      </c>
      <c r="H108" s="17"/>
      <c r="I108" s="17"/>
      <c r="J108" s="17"/>
      <c r="K108" s="17"/>
      <c r="L108" s="17"/>
      <c r="M108" s="300">
        <f t="shared" si="27"/>
        <v>0</v>
      </c>
      <c r="N108" s="203">
        <f t="shared" si="38"/>
        <v>0</v>
      </c>
      <c r="O108" s="585"/>
      <c r="P108" s="16"/>
      <c r="Q108" s="305">
        <f t="shared" si="39"/>
        <v>0</v>
      </c>
      <c r="R108" s="16"/>
      <c r="S108" s="305" t="e">
        <f t="shared" si="40"/>
        <v>#DIV/0!</v>
      </c>
      <c r="T108" s="302"/>
      <c r="U108" s="303">
        <f t="shared" si="28"/>
        <v>0</v>
      </c>
      <c r="V108" s="246">
        <f t="shared" si="15"/>
        <v>0</v>
      </c>
      <c r="W108" s="304"/>
      <c r="X108" s="245">
        <f t="shared" si="29"/>
        <v>0</v>
      </c>
      <c r="Y108" s="203">
        <f t="shared" si="30"/>
        <v>1</v>
      </c>
      <c r="Z108" s="3"/>
      <c r="AB108" s="56">
        <f t="shared" si="31"/>
        <v>0</v>
      </c>
      <c r="AC108" s="56">
        <f t="shared" si="32"/>
        <v>0</v>
      </c>
      <c r="AD108" s="56">
        <f t="shared" si="33"/>
        <v>0</v>
      </c>
      <c r="AE108" s="56">
        <f t="shared" si="34"/>
        <v>0</v>
      </c>
      <c r="AF108" s="56">
        <f t="shared" si="35"/>
        <v>0</v>
      </c>
      <c r="AG108" s="56">
        <f t="shared" si="36"/>
        <v>0</v>
      </c>
      <c r="AH108" s="56">
        <f t="shared" si="37"/>
        <v>0</v>
      </c>
    </row>
    <row r="109" spans="2:34" ht="13.2" x14ac:dyDescent="0.25">
      <c r="B109" s="1"/>
      <c r="C109" s="29">
        <f>'T1 2024'!C109</f>
        <v>98</v>
      </c>
      <c r="D109" s="60">
        <f>'T1 2024'!D109</f>
        <v>0</v>
      </c>
      <c r="E109" s="54">
        <f>'T1 2024'!E109</f>
        <v>0</v>
      </c>
      <c r="F109" s="54">
        <f>'T1 2024'!F109</f>
        <v>0</v>
      </c>
      <c r="G109" s="54">
        <f>'T1 2024'!G109</f>
        <v>0</v>
      </c>
      <c r="H109" s="17"/>
      <c r="I109" s="17"/>
      <c r="J109" s="17"/>
      <c r="K109" s="17"/>
      <c r="L109" s="17"/>
      <c r="M109" s="300">
        <f t="shared" si="27"/>
        <v>0</v>
      </c>
      <c r="N109" s="203">
        <f t="shared" si="38"/>
        <v>0</v>
      </c>
      <c r="O109" s="585"/>
      <c r="P109" s="16"/>
      <c r="Q109" s="305">
        <f t="shared" si="39"/>
        <v>0</v>
      </c>
      <c r="R109" s="16"/>
      <c r="S109" s="305" t="e">
        <f t="shared" si="40"/>
        <v>#DIV/0!</v>
      </c>
      <c r="T109" s="302"/>
      <c r="U109" s="303">
        <f t="shared" si="28"/>
        <v>0</v>
      </c>
      <c r="V109" s="246">
        <f t="shared" si="15"/>
        <v>0</v>
      </c>
      <c r="W109" s="304"/>
      <c r="X109" s="245">
        <f t="shared" si="29"/>
        <v>0</v>
      </c>
      <c r="Y109" s="203">
        <f t="shared" si="30"/>
        <v>1</v>
      </c>
      <c r="Z109" s="3"/>
      <c r="AB109" s="56">
        <f t="shared" si="31"/>
        <v>0</v>
      </c>
      <c r="AC109" s="56">
        <f t="shared" si="32"/>
        <v>0</v>
      </c>
      <c r="AD109" s="56">
        <f t="shared" si="33"/>
        <v>0</v>
      </c>
      <c r="AE109" s="56">
        <f t="shared" si="34"/>
        <v>0</v>
      </c>
      <c r="AF109" s="56">
        <f t="shared" si="35"/>
        <v>0</v>
      </c>
      <c r="AG109" s="56">
        <f t="shared" si="36"/>
        <v>0</v>
      </c>
      <c r="AH109" s="56">
        <f t="shared" si="37"/>
        <v>0</v>
      </c>
    </row>
    <row r="110" spans="2:34" ht="13.2" x14ac:dyDescent="0.25">
      <c r="B110" s="1"/>
      <c r="C110" s="29">
        <f>'T1 2024'!C110</f>
        <v>99</v>
      </c>
      <c r="D110" s="60">
        <f>'T1 2024'!D110</f>
        <v>0</v>
      </c>
      <c r="E110" s="54">
        <f>'T1 2024'!E110</f>
        <v>0</v>
      </c>
      <c r="F110" s="54">
        <f>'T1 2024'!F110</f>
        <v>0</v>
      </c>
      <c r="G110" s="54">
        <f>'T1 2024'!G110</f>
        <v>0</v>
      </c>
      <c r="H110" s="17"/>
      <c r="I110" s="17"/>
      <c r="J110" s="17"/>
      <c r="K110" s="17"/>
      <c r="L110" s="17"/>
      <c r="M110" s="300">
        <f t="shared" si="27"/>
        <v>0</v>
      </c>
      <c r="N110" s="203">
        <f t="shared" si="38"/>
        <v>0</v>
      </c>
      <c r="O110" s="585"/>
      <c r="P110" s="16"/>
      <c r="Q110" s="305">
        <f t="shared" si="39"/>
        <v>0</v>
      </c>
      <c r="R110" s="16"/>
      <c r="S110" s="305" t="e">
        <f t="shared" si="40"/>
        <v>#DIV/0!</v>
      </c>
      <c r="T110" s="302"/>
      <c r="U110" s="303">
        <f t="shared" si="28"/>
        <v>0</v>
      </c>
      <c r="V110" s="246">
        <f t="shared" si="15"/>
        <v>0</v>
      </c>
      <c r="W110" s="304"/>
      <c r="X110" s="245">
        <f t="shared" si="29"/>
        <v>0</v>
      </c>
      <c r="Y110" s="203">
        <f t="shared" si="30"/>
        <v>1</v>
      </c>
      <c r="Z110" s="3"/>
      <c r="AB110" s="56">
        <f t="shared" si="31"/>
        <v>0</v>
      </c>
      <c r="AC110" s="56">
        <f t="shared" si="32"/>
        <v>0</v>
      </c>
      <c r="AD110" s="56">
        <f t="shared" si="33"/>
        <v>0</v>
      </c>
      <c r="AE110" s="56">
        <f t="shared" si="34"/>
        <v>0</v>
      </c>
      <c r="AF110" s="56">
        <f t="shared" si="35"/>
        <v>0</v>
      </c>
      <c r="AG110" s="56">
        <f t="shared" si="36"/>
        <v>0</v>
      </c>
      <c r="AH110" s="56">
        <f t="shared" si="37"/>
        <v>0</v>
      </c>
    </row>
    <row r="111" spans="2:34" ht="13.2" x14ac:dyDescent="0.25">
      <c r="B111" s="1"/>
      <c r="C111" s="29">
        <f>'T1 2024'!C111</f>
        <v>100</v>
      </c>
      <c r="D111" s="60">
        <f>'T1 2024'!D111</f>
        <v>0</v>
      </c>
      <c r="E111" s="54">
        <f>'T1 2024'!E111</f>
        <v>0</v>
      </c>
      <c r="F111" s="54">
        <f>'T1 2024'!F111</f>
        <v>0</v>
      </c>
      <c r="G111" s="54">
        <f>'T1 2024'!G111</f>
        <v>0</v>
      </c>
      <c r="H111" s="17"/>
      <c r="I111" s="17"/>
      <c r="J111" s="17"/>
      <c r="K111" s="17"/>
      <c r="L111" s="17"/>
      <c r="M111" s="300">
        <f t="shared" si="27"/>
        <v>0</v>
      </c>
      <c r="N111" s="203">
        <f t="shared" si="38"/>
        <v>0</v>
      </c>
      <c r="O111" s="585"/>
      <c r="P111" s="16"/>
      <c r="Q111" s="305">
        <f t="shared" si="39"/>
        <v>0</v>
      </c>
      <c r="R111" s="16"/>
      <c r="S111" s="305" t="e">
        <f t="shared" si="40"/>
        <v>#DIV/0!</v>
      </c>
      <c r="T111" s="302"/>
      <c r="U111" s="303">
        <f t="shared" si="28"/>
        <v>0</v>
      </c>
      <c r="V111" s="246">
        <f t="shared" si="15"/>
        <v>0</v>
      </c>
      <c r="W111" s="304"/>
      <c r="X111" s="245">
        <f t="shared" si="29"/>
        <v>0</v>
      </c>
      <c r="Y111" s="203">
        <f t="shared" si="30"/>
        <v>1</v>
      </c>
      <c r="Z111" s="3"/>
      <c r="AB111" s="56">
        <f t="shared" si="31"/>
        <v>0</v>
      </c>
      <c r="AC111" s="56">
        <f t="shared" si="32"/>
        <v>0</v>
      </c>
      <c r="AD111" s="56">
        <f t="shared" si="33"/>
        <v>0</v>
      </c>
      <c r="AE111" s="56">
        <f t="shared" si="34"/>
        <v>0</v>
      </c>
      <c r="AF111" s="56">
        <f t="shared" si="35"/>
        <v>0</v>
      </c>
      <c r="AG111" s="56">
        <f t="shared" si="36"/>
        <v>0</v>
      </c>
      <c r="AH111" s="56">
        <f t="shared" si="37"/>
        <v>0</v>
      </c>
    </row>
    <row r="112" spans="2:34" ht="13.2" x14ac:dyDescent="0.25">
      <c r="B112" s="1"/>
      <c r="C112" s="29">
        <f>'T1 2024'!C112</f>
        <v>101</v>
      </c>
      <c r="D112" s="60">
        <f>'T1 2024'!D112</f>
        <v>0</v>
      </c>
      <c r="E112" s="54">
        <f>'T1 2024'!E112</f>
        <v>0</v>
      </c>
      <c r="F112" s="54">
        <f>'T1 2024'!F112</f>
        <v>0</v>
      </c>
      <c r="G112" s="54">
        <f>'T1 2024'!G112</f>
        <v>0</v>
      </c>
      <c r="H112" s="17"/>
      <c r="I112" s="17"/>
      <c r="J112" s="17"/>
      <c r="K112" s="17"/>
      <c r="L112" s="17"/>
      <c r="M112" s="300">
        <f t="shared" si="27"/>
        <v>0</v>
      </c>
      <c r="N112" s="203">
        <f t="shared" si="38"/>
        <v>0</v>
      </c>
      <c r="O112" s="585"/>
      <c r="P112" s="16"/>
      <c r="Q112" s="305">
        <f t="shared" si="39"/>
        <v>0</v>
      </c>
      <c r="R112" s="16"/>
      <c r="S112" s="305" t="e">
        <f t="shared" si="40"/>
        <v>#DIV/0!</v>
      </c>
      <c r="T112" s="302"/>
      <c r="U112" s="303">
        <f t="shared" si="28"/>
        <v>0</v>
      </c>
      <c r="V112" s="246">
        <f t="shared" si="15"/>
        <v>0</v>
      </c>
      <c r="W112" s="304"/>
      <c r="X112" s="245">
        <f t="shared" si="29"/>
        <v>0</v>
      </c>
      <c r="Y112" s="203">
        <f t="shared" si="30"/>
        <v>1</v>
      </c>
      <c r="Z112" s="3"/>
      <c r="AB112" s="56">
        <f t="shared" si="31"/>
        <v>0</v>
      </c>
      <c r="AC112" s="56">
        <f t="shared" si="32"/>
        <v>0</v>
      </c>
      <c r="AD112" s="56">
        <f t="shared" si="33"/>
        <v>0</v>
      </c>
      <c r="AE112" s="56">
        <f t="shared" si="34"/>
        <v>0</v>
      </c>
      <c r="AF112" s="56">
        <f t="shared" si="35"/>
        <v>0</v>
      </c>
      <c r="AG112" s="56">
        <f t="shared" si="36"/>
        <v>0</v>
      </c>
      <c r="AH112" s="56">
        <f t="shared" si="37"/>
        <v>0</v>
      </c>
    </row>
    <row r="113" spans="2:34" ht="13.2" x14ac:dyDescent="0.25">
      <c r="B113" s="1"/>
      <c r="C113" s="29">
        <f>'T1 2024'!C113</f>
        <v>102</v>
      </c>
      <c r="D113" s="60">
        <f>'T1 2024'!D113</f>
        <v>0</v>
      </c>
      <c r="E113" s="54">
        <f>'T1 2024'!E113</f>
        <v>0</v>
      </c>
      <c r="F113" s="54">
        <f>'T1 2024'!F113</f>
        <v>0</v>
      </c>
      <c r="G113" s="54">
        <f>'T1 2024'!G113</f>
        <v>0</v>
      </c>
      <c r="H113" s="17"/>
      <c r="I113" s="17"/>
      <c r="J113" s="17"/>
      <c r="K113" s="17"/>
      <c r="L113" s="17"/>
      <c r="M113" s="300">
        <f t="shared" si="27"/>
        <v>0</v>
      </c>
      <c r="N113" s="203">
        <f t="shared" si="38"/>
        <v>0</v>
      </c>
      <c r="O113" s="585"/>
      <c r="P113" s="16"/>
      <c r="Q113" s="305">
        <f t="shared" si="39"/>
        <v>0</v>
      </c>
      <c r="R113" s="16"/>
      <c r="S113" s="305" t="e">
        <f t="shared" si="40"/>
        <v>#DIV/0!</v>
      </c>
      <c r="T113" s="302"/>
      <c r="U113" s="303">
        <f t="shared" si="28"/>
        <v>0</v>
      </c>
      <c r="V113" s="246">
        <f t="shared" si="15"/>
        <v>0</v>
      </c>
      <c r="W113" s="304"/>
      <c r="X113" s="245">
        <f t="shared" si="29"/>
        <v>0</v>
      </c>
      <c r="Y113" s="203">
        <f t="shared" si="30"/>
        <v>1</v>
      </c>
      <c r="Z113" s="3"/>
      <c r="AB113" s="56">
        <f t="shared" si="31"/>
        <v>0</v>
      </c>
      <c r="AC113" s="56">
        <f t="shared" si="32"/>
        <v>0</v>
      </c>
      <c r="AD113" s="56">
        <f t="shared" si="33"/>
        <v>0</v>
      </c>
      <c r="AE113" s="56">
        <f t="shared" si="34"/>
        <v>0</v>
      </c>
      <c r="AF113" s="56">
        <f t="shared" si="35"/>
        <v>0</v>
      </c>
      <c r="AG113" s="56">
        <f t="shared" si="36"/>
        <v>0</v>
      </c>
      <c r="AH113" s="56">
        <f t="shared" si="37"/>
        <v>0</v>
      </c>
    </row>
    <row r="114" spans="2:34" ht="13.2" x14ac:dyDescent="0.25">
      <c r="B114" s="1"/>
      <c r="C114" s="29">
        <f>'T1 2024'!C114</f>
        <v>103</v>
      </c>
      <c r="D114" s="60">
        <f>'T1 2024'!D114</f>
        <v>0</v>
      </c>
      <c r="E114" s="54">
        <f>'T1 2024'!E114</f>
        <v>0</v>
      </c>
      <c r="F114" s="54">
        <f>'T1 2024'!F114</f>
        <v>0</v>
      </c>
      <c r="G114" s="54">
        <f>'T1 2024'!G114</f>
        <v>0</v>
      </c>
      <c r="H114" s="17"/>
      <c r="I114" s="17"/>
      <c r="J114" s="17"/>
      <c r="K114" s="17"/>
      <c r="L114" s="17"/>
      <c r="M114" s="300">
        <f t="shared" si="27"/>
        <v>0</v>
      </c>
      <c r="N114" s="203">
        <f t="shared" si="38"/>
        <v>0</v>
      </c>
      <c r="O114" s="585"/>
      <c r="P114" s="16"/>
      <c r="Q114" s="305">
        <f t="shared" si="39"/>
        <v>0</v>
      </c>
      <c r="R114" s="16"/>
      <c r="S114" s="305" t="e">
        <f t="shared" si="40"/>
        <v>#DIV/0!</v>
      </c>
      <c r="T114" s="302"/>
      <c r="U114" s="303">
        <f t="shared" si="28"/>
        <v>0</v>
      </c>
      <c r="V114" s="246">
        <f t="shared" si="15"/>
        <v>0</v>
      </c>
      <c r="W114" s="304"/>
      <c r="X114" s="245">
        <f t="shared" si="29"/>
        <v>0</v>
      </c>
      <c r="Y114" s="203">
        <f t="shared" si="30"/>
        <v>1</v>
      </c>
      <c r="Z114" s="3"/>
      <c r="AB114" s="56">
        <f t="shared" si="31"/>
        <v>0</v>
      </c>
      <c r="AC114" s="56">
        <f t="shared" si="32"/>
        <v>0</v>
      </c>
      <c r="AD114" s="56">
        <f t="shared" si="33"/>
        <v>0</v>
      </c>
      <c r="AE114" s="56">
        <f t="shared" si="34"/>
        <v>0</v>
      </c>
      <c r="AF114" s="56">
        <f t="shared" si="35"/>
        <v>0</v>
      </c>
      <c r="AG114" s="56">
        <f t="shared" si="36"/>
        <v>0</v>
      </c>
      <c r="AH114" s="56">
        <f t="shared" si="37"/>
        <v>0</v>
      </c>
    </row>
    <row r="115" spans="2:34" ht="13.2" x14ac:dyDescent="0.25">
      <c r="B115" s="1"/>
      <c r="C115" s="29">
        <f>'T1 2024'!C115</f>
        <v>104</v>
      </c>
      <c r="D115" s="60">
        <f>'T1 2024'!D115</f>
        <v>0</v>
      </c>
      <c r="E115" s="54">
        <f>'T1 2024'!E115</f>
        <v>0</v>
      </c>
      <c r="F115" s="54">
        <f>'T1 2024'!F115</f>
        <v>0</v>
      </c>
      <c r="G115" s="54">
        <f>'T1 2024'!G115</f>
        <v>0</v>
      </c>
      <c r="H115" s="17"/>
      <c r="I115" s="17"/>
      <c r="J115" s="17"/>
      <c r="K115" s="17"/>
      <c r="L115" s="17"/>
      <c r="M115" s="300">
        <f t="shared" si="27"/>
        <v>0</v>
      </c>
      <c r="N115" s="203">
        <f t="shared" si="38"/>
        <v>0</v>
      </c>
      <c r="O115" s="585"/>
      <c r="P115" s="16"/>
      <c r="Q115" s="305">
        <f t="shared" si="39"/>
        <v>0</v>
      </c>
      <c r="R115" s="16"/>
      <c r="S115" s="305" t="e">
        <f t="shared" si="40"/>
        <v>#DIV/0!</v>
      </c>
      <c r="T115" s="302"/>
      <c r="U115" s="303">
        <f t="shared" si="28"/>
        <v>0</v>
      </c>
      <c r="V115" s="246">
        <f t="shared" si="15"/>
        <v>0</v>
      </c>
      <c r="W115" s="304"/>
      <c r="X115" s="245">
        <f t="shared" si="29"/>
        <v>0</v>
      </c>
      <c r="Y115" s="203">
        <f t="shared" si="30"/>
        <v>1</v>
      </c>
      <c r="Z115" s="3"/>
      <c r="AB115" s="56">
        <f t="shared" si="31"/>
        <v>0</v>
      </c>
      <c r="AC115" s="56">
        <f t="shared" si="32"/>
        <v>0</v>
      </c>
      <c r="AD115" s="56">
        <f t="shared" si="33"/>
        <v>0</v>
      </c>
      <c r="AE115" s="56">
        <f t="shared" si="34"/>
        <v>0</v>
      </c>
      <c r="AF115" s="56">
        <f t="shared" si="35"/>
        <v>0</v>
      </c>
      <c r="AG115" s="56">
        <f t="shared" si="36"/>
        <v>0</v>
      </c>
      <c r="AH115" s="56">
        <f t="shared" si="37"/>
        <v>0</v>
      </c>
    </row>
    <row r="116" spans="2:34" ht="13.2" x14ac:dyDescent="0.25">
      <c r="B116" s="1"/>
      <c r="C116" s="29">
        <f>'T1 2024'!C116</f>
        <v>105</v>
      </c>
      <c r="D116" s="60">
        <f>'T1 2024'!D116</f>
        <v>0</v>
      </c>
      <c r="E116" s="54">
        <f>'T1 2024'!E116</f>
        <v>0</v>
      </c>
      <c r="F116" s="54">
        <f>'T1 2024'!F116</f>
        <v>0</v>
      </c>
      <c r="G116" s="54">
        <f>'T1 2024'!G116</f>
        <v>0</v>
      </c>
      <c r="H116" s="17"/>
      <c r="I116" s="17"/>
      <c r="J116" s="17"/>
      <c r="K116" s="17"/>
      <c r="L116" s="17"/>
      <c r="M116" s="300">
        <f t="shared" si="27"/>
        <v>0</v>
      </c>
      <c r="N116" s="203">
        <f t="shared" si="38"/>
        <v>0</v>
      </c>
      <c r="O116" s="585"/>
      <c r="P116" s="16"/>
      <c r="Q116" s="305">
        <f t="shared" si="39"/>
        <v>0</v>
      </c>
      <c r="R116" s="16"/>
      <c r="S116" s="305" t="e">
        <f t="shared" si="40"/>
        <v>#DIV/0!</v>
      </c>
      <c r="T116" s="302"/>
      <c r="U116" s="303">
        <f t="shared" si="28"/>
        <v>0</v>
      </c>
      <c r="V116" s="246">
        <f t="shared" si="15"/>
        <v>0</v>
      </c>
      <c r="W116" s="304"/>
      <c r="X116" s="245">
        <f t="shared" si="29"/>
        <v>0</v>
      </c>
      <c r="Y116" s="203">
        <f t="shared" si="30"/>
        <v>1</v>
      </c>
      <c r="Z116" s="3"/>
      <c r="AB116" s="56">
        <f t="shared" si="31"/>
        <v>0</v>
      </c>
      <c r="AC116" s="56">
        <f t="shared" si="32"/>
        <v>0</v>
      </c>
      <c r="AD116" s="56">
        <f t="shared" si="33"/>
        <v>0</v>
      </c>
      <c r="AE116" s="56">
        <f t="shared" si="34"/>
        <v>0</v>
      </c>
      <c r="AF116" s="56">
        <f t="shared" si="35"/>
        <v>0</v>
      </c>
      <c r="AG116" s="56">
        <f t="shared" si="36"/>
        <v>0</v>
      </c>
      <c r="AH116" s="56">
        <f t="shared" si="37"/>
        <v>0</v>
      </c>
    </row>
    <row r="117" spans="2:34" ht="13.2" x14ac:dyDescent="0.25">
      <c r="B117" s="1"/>
      <c r="C117" s="29">
        <f>'T1 2024'!C117</f>
        <v>106</v>
      </c>
      <c r="D117" s="60">
        <f>'T1 2024'!D117</f>
        <v>0</v>
      </c>
      <c r="E117" s="54">
        <f>'T1 2024'!E117</f>
        <v>0</v>
      </c>
      <c r="F117" s="54">
        <f>'T1 2024'!F117</f>
        <v>0</v>
      </c>
      <c r="G117" s="54">
        <f>'T1 2024'!G117</f>
        <v>0</v>
      </c>
      <c r="H117" s="17"/>
      <c r="I117" s="17"/>
      <c r="J117" s="17"/>
      <c r="K117" s="17"/>
      <c r="L117" s="17"/>
      <c r="M117" s="300">
        <f t="shared" si="27"/>
        <v>0</v>
      </c>
      <c r="N117" s="203">
        <f t="shared" si="38"/>
        <v>0</v>
      </c>
      <c r="O117" s="585"/>
      <c r="P117" s="16"/>
      <c r="Q117" s="305">
        <f t="shared" si="39"/>
        <v>0</v>
      </c>
      <c r="R117" s="16"/>
      <c r="S117" s="305" t="e">
        <f t="shared" si="40"/>
        <v>#DIV/0!</v>
      </c>
      <c r="T117" s="302"/>
      <c r="U117" s="303">
        <f t="shared" si="28"/>
        <v>0</v>
      </c>
      <c r="V117" s="246">
        <f t="shared" si="15"/>
        <v>0</v>
      </c>
      <c r="W117" s="304"/>
      <c r="X117" s="245">
        <f t="shared" si="29"/>
        <v>0</v>
      </c>
      <c r="Y117" s="203">
        <f t="shared" si="30"/>
        <v>1</v>
      </c>
      <c r="Z117" s="3"/>
      <c r="AB117" s="56">
        <f t="shared" si="31"/>
        <v>0</v>
      </c>
      <c r="AC117" s="56">
        <f t="shared" si="32"/>
        <v>0</v>
      </c>
      <c r="AD117" s="56">
        <f t="shared" si="33"/>
        <v>0</v>
      </c>
      <c r="AE117" s="56">
        <f t="shared" si="34"/>
        <v>0</v>
      </c>
      <c r="AF117" s="56">
        <f t="shared" si="35"/>
        <v>0</v>
      </c>
      <c r="AG117" s="56">
        <f t="shared" si="36"/>
        <v>0</v>
      </c>
      <c r="AH117" s="56">
        <f t="shared" si="37"/>
        <v>0</v>
      </c>
    </row>
    <row r="118" spans="2:34" ht="13.2" x14ac:dyDescent="0.25">
      <c r="B118" s="1"/>
      <c r="C118" s="29">
        <f>'T1 2024'!C118</f>
        <v>107</v>
      </c>
      <c r="D118" s="60">
        <f>'T1 2024'!D118</f>
        <v>0</v>
      </c>
      <c r="E118" s="54">
        <f>'T1 2024'!E118</f>
        <v>0</v>
      </c>
      <c r="F118" s="54">
        <f>'T1 2024'!F118</f>
        <v>0</v>
      </c>
      <c r="G118" s="54">
        <f>'T1 2024'!G118</f>
        <v>0</v>
      </c>
      <c r="H118" s="17"/>
      <c r="I118" s="17"/>
      <c r="J118" s="17"/>
      <c r="K118" s="17"/>
      <c r="L118" s="17"/>
      <c r="M118" s="300">
        <f t="shared" si="27"/>
        <v>0</v>
      </c>
      <c r="N118" s="203">
        <f t="shared" si="38"/>
        <v>0</v>
      </c>
      <c r="O118" s="585"/>
      <c r="P118" s="16"/>
      <c r="Q118" s="305">
        <f t="shared" si="39"/>
        <v>0</v>
      </c>
      <c r="R118" s="16"/>
      <c r="S118" s="305" t="e">
        <f t="shared" si="40"/>
        <v>#DIV/0!</v>
      </c>
      <c r="T118" s="302"/>
      <c r="U118" s="303">
        <f t="shared" si="28"/>
        <v>0</v>
      </c>
      <c r="V118" s="246">
        <f t="shared" si="15"/>
        <v>0</v>
      </c>
      <c r="W118" s="304"/>
      <c r="X118" s="245">
        <f t="shared" si="29"/>
        <v>0</v>
      </c>
      <c r="Y118" s="203">
        <f t="shared" si="30"/>
        <v>1</v>
      </c>
      <c r="Z118" s="3"/>
      <c r="AB118" s="56">
        <f t="shared" si="31"/>
        <v>0</v>
      </c>
      <c r="AC118" s="56">
        <f t="shared" si="32"/>
        <v>0</v>
      </c>
      <c r="AD118" s="56">
        <f t="shared" si="33"/>
        <v>0</v>
      </c>
      <c r="AE118" s="56">
        <f t="shared" si="34"/>
        <v>0</v>
      </c>
      <c r="AF118" s="56">
        <f t="shared" si="35"/>
        <v>0</v>
      </c>
      <c r="AG118" s="56">
        <f t="shared" si="36"/>
        <v>0</v>
      </c>
      <c r="AH118" s="56">
        <f t="shared" si="37"/>
        <v>0</v>
      </c>
    </row>
    <row r="119" spans="2:34" ht="13.2" x14ac:dyDescent="0.25">
      <c r="B119" s="1"/>
      <c r="C119" s="29">
        <f>'T1 2024'!C119</f>
        <v>108</v>
      </c>
      <c r="D119" s="60">
        <f>'T1 2024'!D119</f>
        <v>0</v>
      </c>
      <c r="E119" s="54">
        <f>'T1 2024'!E119</f>
        <v>0</v>
      </c>
      <c r="F119" s="54">
        <f>'T1 2024'!F119</f>
        <v>0</v>
      </c>
      <c r="G119" s="54">
        <f>'T1 2024'!G119</f>
        <v>0</v>
      </c>
      <c r="H119" s="17"/>
      <c r="I119" s="17"/>
      <c r="J119" s="17"/>
      <c r="K119" s="17"/>
      <c r="L119" s="17"/>
      <c r="M119" s="300">
        <f t="shared" si="27"/>
        <v>0</v>
      </c>
      <c r="N119" s="203">
        <f t="shared" si="38"/>
        <v>0</v>
      </c>
      <c r="O119" s="585"/>
      <c r="P119" s="16"/>
      <c r="Q119" s="305">
        <f t="shared" si="39"/>
        <v>0</v>
      </c>
      <c r="R119" s="16"/>
      <c r="S119" s="305" t="e">
        <f t="shared" si="40"/>
        <v>#DIV/0!</v>
      </c>
      <c r="T119" s="302"/>
      <c r="U119" s="303">
        <f t="shared" si="28"/>
        <v>0</v>
      </c>
      <c r="V119" s="246">
        <f t="shared" si="15"/>
        <v>0</v>
      </c>
      <c r="W119" s="304"/>
      <c r="X119" s="245">
        <f t="shared" si="29"/>
        <v>0</v>
      </c>
      <c r="Y119" s="203">
        <f t="shared" si="30"/>
        <v>1</v>
      </c>
      <c r="Z119" s="3"/>
      <c r="AB119" s="56">
        <f t="shared" si="31"/>
        <v>0</v>
      </c>
      <c r="AC119" s="56">
        <f t="shared" si="32"/>
        <v>0</v>
      </c>
      <c r="AD119" s="56">
        <f t="shared" si="33"/>
        <v>0</v>
      </c>
      <c r="AE119" s="56">
        <f t="shared" si="34"/>
        <v>0</v>
      </c>
      <c r="AF119" s="56">
        <f t="shared" si="35"/>
        <v>0</v>
      </c>
      <c r="AG119" s="56">
        <f t="shared" si="36"/>
        <v>0</v>
      </c>
      <c r="AH119" s="56">
        <f t="shared" si="37"/>
        <v>0</v>
      </c>
    </row>
    <row r="120" spans="2:34" ht="13.2" x14ac:dyDescent="0.25">
      <c r="B120" s="1"/>
      <c r="C120" s="29">
        <f>'T1 2024'!C120</f>
        <v>109</v>
      </c>
      <c r="D120" s="60">
        <f>'T1 2024'!D120</f>
        <v>0</v>
      </c>
      <c r="E120" s="54">
        <f>'T1 2024'!E120</f>
        <v>0</v>
      </c>
      <c r="F120" s="54">
        <f>'T1 2024'!F120</f>
        <v>0</v>
      </c>
      <c r="G120" s="54">
        <f>'T1 2024'!G120</f>
        <v>0</v>
      </c>
      <c r="H120" s="17"/>
      <c r="I120" s="17"/>
      <c r="J120" s="17"/>
      <c r="K120" s="17"/>
      <c r="L120" s="17"/>
      <c r="M120" s="300">
        <f t="shared" si="27"/>
        <v>0</v>
      </c>
      <c r="N120" s="203">
        <f t="shared" si="38"/>
        <v>0</v>
      </c>
      <c r="O120" s="585"/>
      <c r="P120" s="16"/>
      <c r="Q120" s="305">
        <f t="shared" si="39"/>
        <v>0</v>
      </c>
      <c r="R120" s="16"/>
      <c r="S120" s="305" t="e">
        <f t="shared" si="40"/>
        <v>#DIV/0!</v>
      </c>
      <c r="T120" s="302"/>
      <c r="U120" s="303">
        <f t="shared" si="28"/>
        <v>0</v>
      </c>
      <c r="V120" s="246">
        <f t="shared" si="15"/>
        <v>0</v>
      </c>
      <c r="W120" s="304"/>
      <c r="X120" s="245">
        <f t="shared" si="29"/>
        <v>0</v>
      </c>
      <c r="Y120" s="203">
        <f t="shared" si="30"/>
        <v>1</v>
      </c>
      <c r="Z120" s="3"/>
      <c r="AB120" s="56">
        <f t="shared" si="31"/>
        <v>0</v>
      </c>
      <c r="AC120" s="56">
        <f t="shared" si="32"/>
        <v>0</v>
      </c>
      <c r="AD120" s="56">
        <f t="shared" si="33"/>
        <v>0</v>
      </c>
      <c r="AE120" s="56">
        <f t="shared" si="34"/>
        <v>0</v>
      </c>
      <c r="AF120" s="56">
        <f t="shared" si="35"/>
        <v>0</v>
      </c>
      <c r="AG120" s="56">
        <f t="shared" si="36"/>
        <v>0</v>
      </c>
      <c r="AH120" s="56">
        <f t="shared" si="37"/>
        <v>0</v>
      </c>
    </row>
    <row r="121" spans="2:34" ht="13.2" x14ac:dyDescent="0.25">
      <c r="B121" s="1"/>
      <c r="C121" s="29">
        <f>'T1 2024'!C121</f>
        <v>110</v>
      </c>
      <c r="D121" s="60">
        <f>'T1 2024'!D121</f>
        <v>0</v>
      </c>
      <c r="E121" s="54">
        <f>'T1 2024'!E121</f>
        <v>0</v>
      </c>
      <c r="F121" s="54">
        <f>'T1 2024'!F121</f>
        <v>0</v>
      </c>
      <c r="G121" s="54">
        <f>'T1 2024'!G121</f>
        <v>0</v>
      </c>
      <c r="H121" s="17"/>
      <c r="I121" s="17"/>
      <c r="J121" s="17"/>
      <c r="K121" s="17"/>
      <c r="L121" s="17"/>
      <c r="M121" s="300">
        <f t="shared" si="27"/>
        <v>0</v>
      </c>
      <c r="N121" s="203">
        <f t="shared" si="38"/>
        <v>0</v>
      </c>
      <c r="O121" s="585"/>
      <c r="P121" s="16"/>
      <c r="Q121" s="305">
        <f t="shared" si="39"/>
        <v>0</v>
      </c>
      <c r="R121" s="16"/>
      <c r="S121" s="305" t="e">
        <f t="shared" si="40"/>
        <v>#DIV/0!</v>
      </c>
      <c r="T121" s="302"/>
      <c r="U121" s="303">
        <f t="shared" si="28"/>
        <v>0</v>
      </c>
      <c r="V121" s="246">
        <f t="shared" si="15"/>
        <v>0</v>
      </c>
      <c r="W121" s="304"/>
      <c r="X121" s="245">
        <f t="shared" si="29"/>
        <v>0</v>
      </c>
      <c r="Y121" s="203">
        <f t="shared" si="30"/>
        <v>1</v>
      </c>
      <c r="Z121" s="3"/>
      <c r="AB121" s="56">
        <f t="shared" si="31"/>
        <v>0</v>
      </c>
      <c r="AC121" s="56">
        <f t="shared" si="32"/>
        <v>0</v>
      </c>
      <c r="AD121" s="56">
        <f t="shared" si="33"/>
        <v>0</v>
      </c>
      <c r="AE121" s="56">
        <f t="shared" si="34"/>
        <v>0</v>
      </c>
      <c r="AF121" s="56">
        <f t="shared" si="35"/>
        <v>0</v>
      </c>
      <c r="AG121" s="56">
        <f t="shared" si="36"/>
        <v>0</v>
      </c>
      <c r="AH121" s="56">
        <f t="shared" si="37"/>
        <v>0</v>
      </c>
    </row>
    <row r="122" spans="2:34" ht="13.2" x14ac:dyDescent="0.25">
      <c r="B122" s="1"/>
      <c r="C122" s="29">
        <f>'T1 2024'!C122</f>
        <v>111</v>
      </c>
      <c r="D122" s="60">
        <f>'T1 2024'!D122</f>
        <v>0</v>
      </c>
      <c r="E122" s="54">
        <f>'T1 2024'!E122</f>
        <v>0</v>
      </c>
      <c r="F122" s="54">
        <f>'T1 2024'!F122</f>
        <v>0</v>
      </c>
      <c r="G122" s="54">
        <f>'T1 2024'!G122</f>
        <v>0</v>
      </c>
      <c r="H122" s="17"/>
      <c r="I122" s="17"/>
      <c r="J122" s="17"/>
      <c r="K122" s="17"/>
      <c r="L122" s="17"/>
      <c r="M122" s="300">
        <f t="shared" si="27"/>
        <v>0</v>
      </c>
      <c r="N122" s="203">
        <f t="shared" si="38"/>
        <v>0</v>
      </c>
      <c r="O122" s="585"/>
      <c r="P122" s="16"/>
      <c r="Q122" s="305">
        <f t="shared" si="39"/>
        <v>0</v>
      </c>
      <c r="R122" s="16"/>
      <c r="S122" s="305" t="e">
        <f t="shared" si="40"/>
        <v>#DIV/0!</v>
      </c>
      <c r="T122" s="302"/>
      <c r="U122" s="303">
        <f t="shared" si="28"/>
        <v>0</v>
      </c>
      <c r="V122" s="246">
        <f t="shared" si="15"/>
        <v>0</v>
      </c>
      <c r="W122" s="304"/>
      <c r="X122" s="245">
        <f t="shared" si="29"/>
        <v>0</v>
      </c>
      <c r="Y122" s="203">
        <f t="shared" si="30"/>
        <v>1</v>
      </c>
      <c r="Z122" s="3"/>
      <c r="AB122" s="56">
        <f t="shared" si="31"/>
        <v>0</v>
      </c>
      <c r="AC122" s="56">
        <f t="shared" si="32"/>
        <v>0</v>
      </c>
      <c r="AD122" s="56">
        <f t="shared" si="33"/>
        <v>0</v>
      </c>
      <c r="AE122" s="56">
        <f t="shared" si="34"/>
        <v>0</v>
      </c>
      <c r="AF122" s="56">
        <f t="shared" si="35"/>
        <v>0</v>
      </c>
      <c r="AG122" s="56">
        <f t="shared" si="36"/>
        <v>0</v>
      </c>
      <c r="AH122" s="56">
        <f t="shared" si="37"/>
        <v>0</v>
      </c>
    </row>
    <row r="123" spans="2:34" ht="13.2" x14ac:dyDescent="0.25">
      <c r="B123" s="1"/>
      <c r="C123" s="29">
        <f>'T1 2024'!C123</f>
        <v>112</v>
      </c>
      <c r="D123" s="60">
        <f>'T1 2024'!D123</f>
        <v>0</v>
      </c>
      <c r="E123" s="54">
        <f>'T1 2024'!E123</f>
        <v>0</v>
      </c>
      <c r="F123" s="54">
        <f>'T1 2024'!F123</f>
        <v>0</v>
      </c>
      <c r="G123" s="54">
        <f>'T1 2024'!G123</f>
        <v>0</v>
      </c>
      <c r="H123" s="17"/>
      <c r="I123" s="17"/>
      <c r="J123" s="17"/>
      <c r="K123" s="17"/>
      <c r="L123" s="17"/>
      <c r="M123" s="300">
        <f t="shared" si="27"/>
        <v>0</v>
      </c>
      <c r="N123" s="203">
        <f t="shared" si="38"/>
        <v>0</v>
      </c>
      <c r="O123" s="585"/>
      <c r="P123" s="16"/>
      <c r="Q123" s="305">
        <f t="shared" si="39"/>
        <v>0</v>
      </c>
      <c r="R123" s="16"/>
      <c r="S123" s="305" t="e">
        <f t="shared" si="40"/>
        <v>#DIV/0!</v>
      </c>
      <c r="T123" s="302"/>
      <c r="U123" s="303">
        <f t="shared" si="28"/>
        <v>0</v>
      </c>
      <c r="V123" s="246">
        <f t="shared" si="15"/>
        <v>0</v>
      </c>
      <c r="W123" s="304"/>
      <c r="X123" s="245">
        <f t="shared" si="29"/>
        <v>0</v>
      </c>
      <c r="Y123" s="203">
        <f t="shared" si="30"/>
        <v>1</v>
      </c>
      <c r="Z123" s="3"/>
      <c r="AB123" s="56">
        <f t="shared" si="31"/>
        <v>0</v>
      </c>
      <c r="AC123" s="56">
        <f t="shared" si="32"/>
        <v>0</v>
      </c>
      <c r="AD123" s="56">
        <f t="shared" si="33"/>
        <v>0</v>
      </c>
      <c r="AE123" s="56">
        <f t="shared" si="34"/>
        <v>0</v>
      </c>
      <c r="AF123" s="56">
        <f t="shared" si="35"/>
        <v>0</v>
      </c>
      <c r="AG123" s="56">
        <f t="shared" si="36"/>
        <v>0</v>
      </c>
      <c r="AH123" s="56">
        <f t="shared" si="37"/>
        <v>0</v>
      </c>
    </row>
    <row r="124" spans="2:34" ht="13.2" x14ac:dyDescent="0.25">
      <c r="B124" s="1"/>
      <c r="C124" s="29">
        <f>'T1 2024'!C124</f>
        <v>113</v>
      </c>
      <c r="D124" s="60">
        <f>'T1 2024'!D124</f>
        <v>0</v>
      </c>
      <c r="E124" s="54">
        <f>'T1 2024'!E124</f>
        <v>0</v>
      </c>
      <c r="F124" s="54">
        <f>'T1 2024'!F124</f>
        <v>0</v>
      </c>
      <c r="G124" s="54">
        <f>'T1 2024'!G124</f>
        <v>0</v>
      </c>
      <c r="H124" s="17"/>
      <c r="I124" s="17"/>
      <c r="J124" s="17"/>
      <c r="K124" s="17"/>
      <c r="L124" s="17"/>
      <c r="M124" s="300">
        <f t="shared" si="27"/>
        <v>0</v>
      </c>
      <c r="N124" s="203">
        <f t="shared" si="38"/>
        <v>0</v>
      </c>
      <c r="O124" s="585"/>
      <c r="P124" s="16"/>
      <c r="Q124" s="305">
        <f t="shared" si="39"/>
        <v>0</v>
      </c>
      <c r="R124" s="16"/>
      <c r="S124" s="305" t="e">
        <f t="shared" si="40"/>
        <v>#DIV/0!</v>
      </c>
      <c r="T124" s="302"/>
      <c r="U124" s="303">
        <f t="shared" si="28"/>
        <v>0</v>
      </c>
      <c r="V124" s="246">
        <f t="shared" si="15"/>
        <v>0</v>
      </c>
      <c r="W124" s="304"/>
      <c r="X124" s="245">
        <f t="shared" si="29"/>
        <v>0</v>
      </c>
      <c r="Y124" s="203">
        <f t="shared" si="30"/>
        <v>1</v>
      </c>
      <c r="Z124" s="3"/>
      <c r="AB124" s="56">
        <f t="shared" si="31"/>
        <v>0</v>
      </c>
      <c r="AC124" s="56">
        <f t="shared" si="32"/>
        <v>0</v>
      </c>
      <c r="AD124" s="56">
        <f t="shared" si="33"/>
        <v>0</v>
      </c>
      <c r="AE124" s="56">
        <f t="shared" si="34"/>
        <v>0</v>
      </c>
      <c r="AF124" s="56">
        <f t="shared" si="35"/>
        <v>0</v>
      </c>
      <c r="AG124" s="56">
        <f t="shared" si="36"/>
        <v>0</v>
      </c>
      <c r="AH124" s="56">
        <f t="shared" si="37"/>
        <v>0</v>
      </c>
    </row>
    <row r="125" spans="2:34" ht="13.2" x14ac:dyDescent="0.25">
      <c r="B125" s="1"/>
      <c r="C125" s="29">
        <f>'T1 2024'!C125</f>
        <v>114</v>
      </c>
      <c r="D125" s="60">
        <f>'T1 2024'!D125</f>
        <v>0</v>
      </c>
      <c r="E125" s="54">
        <f>'T1 2024'!E125</f>
        <v>0</v>
      </c>
      <c r="F125" s="54">
        <f>'T1 2024'!F125</f>
        <v>0</v>
      </c>
      <c r="G125" s="54">
        <f>'T1 2024'!G125</f>
        <v>0</v>
      </c>
      <c r="H125" s="17"/>
      <c r="I125" s="17"/>
      <c r="J125" s="17"/>
      <c r="K125" s="17"/>
      <c r="L125" s="17"/>
      <c r="M125" s="300">
        <f t="shared" si="27"/>
        <v>0</v>
      </c>
      <c r="N125" s="203">
        <f t="shared" si="38"/>
        <v>0</v>
      </c>
      <c r="O125" s="585"/>
      <c r="P125" s="16"/>
      <c r="Q125" s="305">
        <f t="shared" si="39"/>
        <v>0</v>
      </c>
      <c r="R125" s="16"/>
      <c r="S125" s="305" t="e">
        <f t="shared" si="40"/>
        <v>#DIV/0!</v>
      </c>
      <c r="T125" s="302"/>
      <c r="U125" s="303">
        <f t="shared" si="28"/>
        <v>0</v>
      </c>
      <c r="V125" s="246">
        <f t="shared" si="15"/>
        <v>0</v>
      </c>
      <c r="W125" s="304"/>
      <c r="X125" s="245">
        <f t="shared" si="29"/>
        <v>0</v>
      </c>
      <c r="Y125" s="203">
        <f t="shared" si="30"/>
        <v>1</v>
      </c>
      <c r="Z125" s="3"/>
      <c r="AB125" s="56">
        <f t="shared" si="31"/>
        <v>0</v>
      </c>
      <c r="AC125" s="56">
        <f t="shared" si="32"/>
        <v>0</v>
      </c>
      <c r="AD125" s="56">
        <f t="shared" si="33"/>
        <v>0</v>
      </c>
      <c r="AE125" s="56">
        <f t="shared" si="34"/>
        <v>0</v>
      </c>
      <c r="AF125" s="56">
        <f t="shared" si="35"/>
        <v>0</v>
      </c>
      <c r="AG125" s="56">
        <f t="shared" si="36"/>
        <v>0</v>
      </c>
      <c r="AH125" s="56">
        <f t="shared" si="37"/>
        <v>0</v>
      </c>
    </row>
    <row r="126" spans="2:34" ht="13.2" x14ac:dyDescent="0.25">
      <c r="B126" s="1"/>
      <c r="C126" s="29">
        <f>'T1 2024'!C126</f>
        <v>115</v>
      </c>
      <c r="D126" s="60">
        <f>'T1 2024'!D126</f>
        <v>0</v>
      </c>
      <c r="E126" s="54">
        <f>'T1 2024'!E126</f>
        <v>0</v>
      </c>
      <c r="F126" s="54">
        <f>'T1 2024'!F126</f>
        <v>0</v>
      </c>
      <c r="G126" s="54">
        <f>'T1 2024'!G126</f>
        <v>0</v>
      </c>
      <c r="H126" s="17"/>
      <c r="I126" s="17"/>
      <c r="J126" s="17"/>
      <c r="K126" s="17"/>
      <c r="L126" s="17"/>
      <c r="M126" s="300">
        <f t="shared" si="27"/>
        <v>0</v>
      </c>
      <c r="N126" s="203">
        <f t="shared" si="38"/>
        <v>0</v>
      </c>
      <c r="O126" s="585"/>
      <c r="P126" s="16"/>
      <c r="Q126" s="305">
        <f t="shared" si="39"/>
        <v>0</v>
      </c>
      <c r="R126" s="16"/>
      <c r="S126" s="305" t="e">
        <f t="shared" si="40"/>
        <v>#DIV/0!</v>
      </c>
      <c r="T126" s="302"/>
      <c r="U126" s="303">
        <f t="shared" si="28"/>
        <v>0</v>
      </c>
      <c r="V126" s="246">
        <f t="shared" si="15"/>
        <v>0</v>
      </c>
      <c r="W126" s="304"/>
      <c r="X126" s="245">
        <f t="shared" si="29"/>
        <v>0</v>
      </c>
      <c r="Y126" s="203">
        <f t="shared" si="30"/>
        <v>1</v>
      </c>
      <c r="Z126" s="3"/>
      <c r="AB126" s="56">
        <f t="shared" si="31"/>
        <v>0</v>
      </c>
      <c r="AC126" s="56">
        <f t="shared" si="32"/>
        <v>0</v>
      </c>
      <c r="AD126" s="56">
        <f t="shared" si="33"/>
        <v>0</v>
      </c>
      <c r="AE126" s="56">
        <f t="shared" si="34"/>
        <v>0</v>
      </c>
      <c r="AF126" s="56">
        <f t="shared" si="35"/>
        <v>0</v>
      </c>
      <c r="AG126" s="56">
        <f t="shared" si="36"/>
        <v>0</v>
      </c>
      <c r="AH126" s="56">
        <f t="shared" si="37"/>
        <v>0</v>
      </c>
    </row>
    <row r="127" spans="2:34" ht="13.2" x14ac:dyDescent="0.25">
      <c r="B127" s="1"/>
      <c r="C127" s="29">
        <f>'T1 2024'!C127</f>
        <v>116</v>
      </c>
      <c r="D127" s="60">
        <f>'T1 2024'!D127</f>
        <v>0</v>
      </c>
      <c r="E127" s="54">
        <f>'T1 2024'!E127</f>
        <v>0</v>
      </c>
      <c r="F127" s="54">
        <f>'T1 2024'!F127</f>
        <v>0</v>
      </c>
      <c r="G127" s="54">
        <f>'T1 2024'!G127</f>
        <v>0</v>
      </c>
      <c r="H127" s="17"/>
      <c r="I127" s="17"/>
      <c r="J127" s="17"/>
      <c r="K127" s="17"/>
      <c r="L127" s="17"/>
      <c r="M127" s="300">
        <f t="shared" si="27"/>
        <v>0</v>
      </c>
      <c r="N127" s="203">
        <f t="shared" si="38"/>
        <v>0</v>
      </c>
      <c r="O127" s="585"/>
      <c r="P127" s="16"/>
      <c r="Q127" s="305">
        <f t="shared" si="39"/>
        <v>0</v>
      </c>
      <c r="R127" s="16"/>
      <c r="S127" s="305" t="e">
        <f t="shared" si="40"/>
        <v>#DIV/0!</v>
      </c>
      <c r="T127" s="302"/>
      <c r="U127" s="303">
        <f t="shared" si="28"/>
        <v>0</v>
      </c>
      <c r="V127" s="246">
        <f t="shared" si="15"/>
        <v>0</v>
      </c>
      <c r="W127" s="304"/>
      <c r="X127" s="245">
        <f t="shared" si="29"/>
        <v>0</v>
      </c>
      <c r="Y127" s="203">
        <f t="shared" si="30"/>
        <v>1</v>
      </c>
      <c r="Z127" s="3"/>
      <c r="AB127" s="56">
        <f t="shared" si="31"/>
        <v>0</v>
      </c>
      <c r="AC127" s="56">
        <f t="shared" si="32"/>
        <v>0</v>
      </c>
      <c r="AD127" s="56">
        <f t="shared" si="33"/>
        <v>0</v>
      </c>
      <c r="AE127" s="56">
        <f t="shared" si="34"/>
        <v>0</v>
      </c>
      <c r="AF127" s="56">
        <f t="shared" si="35"/>
        <v>0</v>
      </c>
      <c r="AG127" s="56">
        <f t="shared" si="36"/>
        <v>0</v>
      </c>
      <c r="AH127" s="56">
        <f t="shared" si="37"/>
        <v>0</v>
      </c>
    </row>
    <row r="128" spans="2:34" ht="13.2" x14ac:dyDescent="0.25">
      <c r="B128" s="1"/>
      <c r="C128" s="29">
        <f>'T1 2024'!C128</f>
        <v>117</v>
      </c>
      <c r="D128" s="60">
        <f>'T1 2024'!D128</f>
        <v>0</v>
      </c>
      <c r="E128" s="54">
        <f>'T1 2024'!E128</f>
        <v>0</v>
      </c>
      <c r="F128" s="54">
        <f>'T1 2024'!F128</f>
        <v>0</v>
      </c>
      <c r="G128" s="54">
        <f>'T1 2024'!G128</f>
        <v>0</v>
      </c>
      <c r="H128" s="17"/>
      <c r="I128" s="17"/>
      <c r="J128" s="17"/>
      <c r="K128" s="17"/>
      <c r="L128" s="17"/>
      <c r="M128" s="300">
        <f t="shared" si="27"/>
        <v>0</v>
      </c>
      <c r="N128" s="203">
        <f t="shared" si="38"/>
        <v>0</v>
      </c>
      <c r="O128" s="585"/>
      <c r="P128" s="16"/>
      <c r="Q128" s="305">
        <f t="shared" si="39"/>
        <v>0</v>
      </c>
      <c r="R128" s="16"/>
      <c r="S128" s="305" t="e">
        <f t="shared" si="40"/>
        <v>#DIV/0!</v>
      </c>
      <c r="T128" s="302"/>
      <c r="U128" s="303">
        <f t="shared" si="28"/>
        <v>0</v>
      </c>
      <c r="V128" s="246">
        <f t="shared" si="15"/>
        <v>0</v>
      </c>
      <c r="W128" s="304"/>
      <c r="X128" s="245">
        <f t="shared" si="29"/>
        <v>0</v>
      </c>
      <c r="Y128" s="203">
        <f t="shared" si="30"/>
        <v>1</v>
      </c>
      <c r="Z128" s="3"/>
      <c r="AB128" s="56">
        <f t="shared" si="31"/>
        <v>0</v>
      </c>
      <c r="AC128" s="56">
        <f t="shared" si="32"/>
        <v>0</v>
      </c>
      <c r="AD128" s="56">
        <f t="shared" si="33"/>
        <v>0</v>
      </c>
      <c r="AE128" s="56">
        <f t="shared" si="34"/>
        <v>0</v>
      </c>
      <c r="AF128" s="56">
        <f t="shared" si="35"/>
        <v>0</v>
      </c>
      <c r="AG128" s="56">
        <f t="shared" si="36"/>
        <v>0</v>
      </c>
      <c r="AH128" s="56">
        <f t="shared" si="37"/>
        <v>0</v>
      </c>
    </row>
    <row r="129" spans="2:34" ht="13.2" x14ac:dyDescent="0.25">
      <c r="B129" s="1"/>
      <c r="C129" s="29">
        <f>'T1 2024'!C129</f>
        <v>118</v>
      </c>
      <c r="D129" s="60">
        <f>'T1 2024'!D129</f>
        <v>0</v>
      </c>
      <c r="E129" s="54">
        <f>'T1 2024'!E129</f>
        <v>0</v>
      </c>
      <c r="F129" s="54">
        <f>'T1 2024'!F129</f>
        <v>0</v>
      </c>
      <c r="G129" s="54">
        <f>'T1 2024'!G129</f>
        <v>0</v>
      </c>
      <c r="H129" s="17"/>
      <c r="I129" s="17"/>
      <c r="J129" s="17"/>
      <c r="K129" s="17"/>
      <c r="L129" s="17"/>
      <c r="M129" s="300">
        <f t="shared" si="27"/>
        <v>0</v>
      </c>
      <c r="N129" s="203">
        <f t="shared" si="38"/>
        <v>0</v>
      </c>
      <c r="O129" s="585"/>
      <c r="P129" s="16"/>
      <c r="Q129" s="305">
        <f t="shared" si="39"/>
        <v>0</v>
      </c>
      <c r="R129" s="16"/>
      <c r="S129" s="305" t="e">
        <f t="shared" si="40"/>
        <v>#DIV/0!</v>
      </c>
      <c r="T129" s="302"/>
      <c r="U129" s="303">
        <f t="shared" si="28"/>
        <v>0</v>
      </c>
      <c r="V129" s="246">
        <f t="shared" si="15"/>
        <v>0</v>
      </c>
      <c r="W129" s="304"/>
      <c r="X129" s="245">
        <f t="shared" si="29"/>
        <v>0</v>
      </c>
      <c r="Y129" s="203">
        <f t="shared" si="30"/>
        <v>1</v>
      </c>
      <c r="Z129" s="3"/>
      <c r="AB129" s="56">
        <f t="shared" si="31"/>
        <v>0</v>
      </c>
      <c r="AC129" s="56">
        <f t="shared" si="32"/>
        <v>0</v>
      </c>
      <c r="AD129" s="56">
        <f t="shared" si="33"/>
        <v>0</v>
      </c>
      <c r="AE129" s="56">
        <f t="shared" si="34"/>
        <v>0</v>
      </c>
      <c r="AF129" s="56">
        <f t="shared" si="35"/>
        <v>0</v>
      </c>
      <c r="AG129" s="56">
        <f t="shared" si="36"/>
        <v>0</v>
      </c>
      <c r="AH129" s="56">
        <f t="shared" si="37"/>
        <v>0</v>
      </c>
    </row>
    <row r="130" spans="2:34" ht="13.2" x14ac:dyDescent="0.25">
      <c r="B130" s="1"/>
      <c r="C130" s="29">
        <f>'T1 2024'!C130</f>
        <v>119</v>
      </c>
      <c r="D130" s="60">
        <f>'T1 2024'!D130</f>
        <v>0</v>
      </c>
      <c r="E130" s="54">
        <f>'T1 2024'!E130</f>
        <v>0</v>
      </c>
      <c r="F130" s="54">
        <f>'T1 2024'!F130</f>
        <v>0</v>
      </c>
      <c r="G130" s="54">
        <f>'T1 2024'!G130</f>
        <v>0</v>
      </c>
      <c r="H130" s="17"/>
      <c r="I130" s="17"/>
      <c r="J130" s="17"/>
      <c r="K130" s="17"/>
      <c r="L130" s="17"/>
      <c r="M130" s="300">
        <f t="shared" ref="M130:M193" si="41">SUM(H130:L130)*2</f>
        <v>0</v>
      </c>
      <c r="N130" s="203">
        <f t="shared" si="38"/>
        <v>0</v>
      </c>
      <c r="O130" s="585"/>
      <c r="P130" s="16"/>
      <c r="Q130" s="305">
        <f t="shared" si="39"/>
        <v>0</v>
      </c>
      <c r="R130" s="16"/>
      <c r="S130" s="305" t="e">
        <f t="shared" si="40"/>
        <v>#DIV/0!</v>
      </c>
      <c r="T130" s="302"/>
      <c r="U130" s="303">
        <f t="shared" ref="U130:U193" si="42">IF(T$11=1,Q130*6.67,IF(T$11=2,(Q130+S130)*3.34))</f>
        <v>0</v>
      </c>
      <c r="V130" s="246">
        <f t="shared" si="15"/>
        <v>0</v>
      </c>
      <c r="W130" s="304"/>
      <c r="X130" s="245">
        <f t="shared" ref="X130:X193" si="43">V130+N130</f>
        <v>0</v>
      </c>
      <c r="Y130" s="203">
        <f t="shared" ref="Y130:Y193" si="44">IF(X130&gt;79,7,IF(X130&gt;69,6,IF(X130&gt;59,5,IF(X130&gt;49,4,IF(X130&gt;39,3,IF(X130&gt;29,2,1))))))</f>
        <v>1</v>
      </c>
      <c r="Z130" s="3"/>
      <c r="AB130" s="56">
        <f t="shared" ref="AB130:AB193" si="45">IF(X130&lt;29.9,IF(X130&gt;0.1,1,0),0)</f>
        <v>0</v>
      </c>
      <c r="AC130" s="56">
        <f t="shared" ref="AC130:AC193" si="46">IF(X130&lt;39.9,IF(X130&gt;29.9,1,0),0)</f>
        <v>0</v>
      </c>
      <c r="AD130" s="56">
        <f t="shared" ref="AD130:AD193" si="47">IF(X130&lt;49.9,IF(X130&gt;39.9,1,0),0)</f>
        <v>0</v>
      </c>
      <c r="AE130" s="56">
        <f t="shared" ref="AE130:AE193" si="48">IF(X130&lt;59.9,IF(X130&gt;49.9,1,0),0)</f>
        <v>0</v>
      </c>
      <c r="AF130" s="56">
        <f t="shared" ref="AF130:AF193" si="49">IF(X130&lt;69.9,IF(X130&gt;59.9,1,0),0)</f>
        <v>0</v>
      </c>
      <c r="AG130" s="56">
        <f t="shared" ref="AG130:AG193" si="50">IF(X130&lt;79.9,IF(X130&gt;69.9,1,0),0)</f>
        <v>0</v>
      </c>
      <c r="AH130" s="56">
        <f t="shared" ref="AH130:AH193" si="51">IF(X130&lt;101,IF(X130&gt;79.9,1,0),0)</f>
        <v>0</v>
      </c>
    </row>
    <row r="131" spans="2:34" ht="13.2" x14ac:dyDescent="0.25">
      <c r="B131" s="1"/>
      <c r="C131" s="29">
        <f>'T1 2024'!C131</f>
        <v>120</v>
      </c>
      <c r="D131" s="60">
        <f>'T1 2024'!D131</f>
        <v>0</v>
      </c>
      <c r="E131" s="54">
        <f>'T1 2024'!E131</f>
        <v>0</v>
      </c>
      <c r="F131" s="54">
        <f>'T1 2024'!F131</f>
        <v>0</v>
      </c>
      <c r="G131" s="54">
        <f>'T1 2024'!G131</f>
        <v>0</v>
      </c>
      <c r="H131" s="17"/>
      <c r="I131" s="17"/>
      <c r="J131" s="17"/>
      <c r="K131" s="17"/>
      <c r="L131" s="17"/>
      <c r="M131" s="300">
        <f t="shared" si="41"/>
        <v>0</v>
      </c>
      <c r="N131" s="203">
        <f t="shared" si="38"/>
        <v>0</v>
      </c>
      <c r="O131" s="585"/>
      <c r="P131" s="16"/>
      <c r="Q131" s="305">
        <f t="shared" si="39"/>
        <v>0</v>
      </c>
      <c r="R131" s="16"/>
      <c r="S131" s="305" t="e">
        <f t="shared" si="40"/>
        <v>#DIV/0!</v>
      </c>
      <c r="T131" s="302"/>
      <c r="U131" s="303">
        <f t="shared" si="42"/>
        <v>0</v>
      </c>
      <c r="V131" s="246">
        <f t="shared" si="15"/>
        <v>0</v>
      </c>
      <c r="W131" s="304"/>
      <c r="X131" s="245">
        <f t="shared" si="43"/>
        <v>0</v>
      </c>
      <c r="Y131" s="203">
        <f t="shared" si="44"/>
        <v>1</v>
      </c>
      <c r="Z131" s="3"/>
      <c r="AB131" s="56">
        <f t="shared" si="45"/>
        <v>0</v>
      </c>
      <c r="AC131" s="56">
        <f t="shared" si="46"/>
        <v>0</v>
      </c>
      <c r="AD131" s="56">
        <f t="shared" si="47"/>
        <v>0</v>
      </c>
      <c r="AE131" s="56">
        <f t="shared" si="48"/>
        <v>0</v>
      </c>
      <c r="AF131" s="56">
        <f t="shared" si="49"/>
        <v>0</v>
      </c>
      <c r="AG131" s="56">
        <f t="shared" si="50"/>
        <v>0</v>
      </c>
      <c r="AH131" s="56">
        <f t="shared" si="51"/>
        <v>0</v>
      </c>
    </row>
    <row r="132" spans="2:34" ht="13.2" x14ac:dyDescent="0.25">
      <c r="B132" s="1"/>
      <c r="C132" s="29">
        <f>'T1 2024'!C132</f>
        <v>121</v>
      </c>
      <c r="D132" s="60">
        <f>'T1 2024'!D132</f>
        <v>0</v>
      </c>
      <c r="E132" s="54">
        <f>'T1 2024'!E132</f>
        <v>0</v>
      </c>
      <c r="F132" s="54">
        <f>'T1 2024'!F132</f>
        <v>0</v>
      </c>
      <c r="G132" s="54">
        <f>'T1 2024'!G132</f>
        <v>0</v>
      </c>
      <c r="H132" s="17"/>
      <c r="I132" s="17"/>
      <c r="J132" s="17"/>
      <c r="K132" s="17"/>
      <c r="L132" s="17"/>
      <c r="M132" s="300">
        <f t="shared" si="41"/>
        <v>0</v>
      </c>
      <c r="N132" s="203">
        <f t="shared" si="38"/>
        <v>0</v>
      </c>
      <c r="O132" s="585"/>
      <c r="P132" s="16"/>
      <c r="Q132" s="305">
        <f t="shared" si="39"/>
        <v>0</v>
      </c>
      <c r="R132" s="16"/>
      <c r="S132" s="305" t="e">
        <f t="shared" si="40"/>
        <v>#DIV/0!</v>
      </c>
      <c r="T132" s="302"/>
      <c r="U132" s="303">
        <f t="shared" si="42"/>
        <v>0</v>
      </c>
      <c r="V132" s="246">
        <f t="shared" si="15"/>
        <v>0</v>
      </c>
      <c r="W132" s="304"/>
      <c r="X132" s="245">
        <f t="shared" si="43"/>
        <v>0</v>
      </c>
      <c r="Y132" s="203">
        <f t="shared" si="44"/>
        <v>1</v>
      </c>
      <c r="Z132" s="3"/>
      <c r="AB132" s="56">
        <f t="shared" si="45"/>
        <v>0</v>
      </c>
      <c r="AC132" s="56">
        <f t="shared" si="46"/>
        <v>0</v>
      </c>
      <c r="AD132" s="56">
        <f t="shared" si="47"/>
        <v>0</v>
      </c>
      <c r="AE132" s="56">
        <f t="shared" si="48"/>
        <v>0</v>
      </c>
      <c r="AF132" s="56">
        <f t="shared" si="49"/>
        <v>0</v>
      </c>
      <c r="AG132" s="56">
        <f t="shared" si="50"/>
        <v>0</v>
      </c>
      <c r="AH132" s="56">
        <f t="shared" si="51"/>
        <v>0</v>
      </c>
    </row>
    <row r="133" spans="2:34" ht="13.2" x14ac:dyDescent="0.25">
      <c r="B133" s="1"/>
      <c r="C133" s="29">
        <f>'T1 2024'!C133</f>
        <v>122</v>
      </c>
      <c r="D133" s="60">
        <f>'T1 2024'!D133</f>
        <v>0</v>
      </c>
      <c r="E133" s="54">
        <f>'T1 2024'!E133</f>
        <v>0</v>
      </c>
      <c r="F133" s="54">
        <f>'T1 2024'!F133</f>
        <v>0</v>
      </c>
      <c r="G133" s="54">
        <f>'T1 2024'!G133</f>
        <v>0</v>
      </c>
      <c r="H133" s="17"/>
      <c r="I133" s="17"/>
      <c r="J133" s="17"/>
      <c r="K133" s="17"/>
      <c r="L133" s="17"/>
      <c r="M133" s="300">
        <f t="shared" si="41"/>
        <v>0</v>
      </c>
      <c r="N133" s="203">
        <f t="shared" si="38"/>
        <v>0</v>
      </c>
      <c r="O133" s="585"/>
      <c r="P133" s="16"/>
      <c r="Q133" s="305">
        <f t="shared" si="39"/>
        <v>0</v>
      </c>
      <c r="R133" s="16"/>
      <c r="S133" s="305" t="e">
        <f t="shared" si="40"/>
        <v>#DIV/0!</v>
      </c>
      <c r="T133" s="302"/>
      <c r="U133" s="303">
        <f t="shared" si="42"/>
        <v>0</v>
      </c>
      <c r="V133" s="246">
        <f t="shared" si="15"/>
        <v>0</v>
      </c>
      <c r="W133" s="304"/>
      <c r="X133" s="245">
        <f t="shared" si="43"/>
        <v>0</v>
      </c>
      <c r="Y133" s="203">
        <f t="shared" si="44"/>
        <v>1</v>
      </c>
      <c r="Z133" s="3"/>
      <c r="AB133" s="56">
        <f t="shared" si="45"/>
        <v>0</v>
      </c>
      <c r="AC133" s="56">
        <f t="shared" si="46"/>
        <v>0</v>
      </c>
      <c r="AD133" s="56">
        <f t="shared" si="47"/>
        <v>0</v>
      </c>
      <c r="AE133" s="56">
        <f t="shared" si="48"/>
        <v>0</v>
      </c>
      <c r="AF133" s="56">
        <f t="shared" si="49"/>
        <v>0</v>
      </c>
      <c r="AG133" s="56">
        <f t="shared" si="50"/>
        <v>0</v>
      </c>
      <c r="AH133" s="56">
        <f t="shared" si="51"/>
        <v>0</v>
      </c>
    </row>
    <row r="134" spans="2:34" ht="13.2" x14ac:dyDescent="0.25">
      <c r="B134" s="1"/>
      <c r="C134" s="29">
        <f>'T1 2024'!C134</f>
        <v>123</v>
      </c>
      <c r="D134" s="60">
        <f>'T1 2024'!D134</f>
        <v>0</v>
      </c>
      <c r="E134" s="54">
        <f>'T1 2024'!E134</f>
        <v>0</v>
      </c>
      <c r="F134" s="54">
        <f>'T1 2024'!F134</f>
        <v>0</v>
      </c>
      <c r="G134" s="54">
        <f>'T1 2024'!G134</f>
        <v>0</v>
      </c>
      <c r="H134" s="17"/>
      <c r="I134" s="17"/>
      <c r="J134" s="17"/>
      <c r="K134" s="17"/>
      <c r="L134" s="17"/>
      <c r="M134" s="300">
        <f t="shared" si="41"/>
        <v>0</v>
      </c>
      <c r="N134" s="203">
        <f t="shared" si="38"/>
        <v>0</v>
      </c>
      <c r="O134" s="585"/>
      <c r="P134" s="16"/>
      <c r="Q134" s="305">
        <f t="shared" si="39"/>
        <v>0</v>
      </c>
      <c r="R134" s="16"/>
      <c r="S134" s="305" t="e">
        <f t="shared" si="40"/>
        <v>#DIV/0!</v>
      </c>
      <c r="T134" s="302"/>
      <c r="U134" s="303">
        <f t="shared" si="42"/>
        <v>0</v>
      </c>
      <c r="V134" s="246">
        <f t="shared" si="15"/>
        <v>0</v>
      </c>
      <c r="W134" s="304"/>
      <c r="X134" s="245">
        <f t="shared" si="43"/>
        <v>0</v>
      </c>
      <c r="Y134" s="203">
        <f t="shared" si="44"/>
        <v>1</v>
      </c>
      <c r="Z134" s="3"/>
      <c r="AB134" s="56">
        <f t="shared" si="45"/>
        <v>0</v>
      </c>
      <c r="AC134" s="56">
        <f t="shared" si="46"/>
        <v>0</v>
      </c>
      <c r="AD134" s="56">
        <f t="shared" si="47"/>
        <v>0</v>
      </c>
      <c r="AE134" s="56">
        <f t="shared" si="48"/>
        <v>0</v>
      </c>
      <c r="AF134" s="56">
        <f t="shared" si="49"/>
        <v>0</v>
      </c>
      <c r="AG134" s="56">
        <f t="shared" si="50"/>
        <v>0</v>
      </c>
      <c r="AH134" s="56">
        <f t="shared" si="51"/>
        <v>0</v>
      </c>
    </row>
    <row r="135" spans="2:34" ht="13.2" x14ac:dyDescent="0.25">
      <c r="B135" s="1"/>
      <c r="C135" s="29">
        <f>'T1 2024'!C135</f>
        <v>124</v>
      </c>
      <c r="D135" s="60">
        <f>'T1 2024'!D135</f>
        <v>0</v>
      </c>
      <c r="E135" s="54">
        <f>'T1 2024'!E135</f>
        <v>0</v>
      </c>
      <c r="F135" s="54">
        <f>'T1 2024'!F135</f>
        <v>0</v>
      </c>
      <c r="G135" s="54">
        <f>'T1 2024'!G135</f>
        <v>0</v>
      </c>
      <c r="H135" s="17"/>
      <c r="I135" s="17"/>
      <c r="J135" s="17"/>
      <c r="K135" s="17"/>
      <c r="L135" s="17"/>
      <c r="M135" s="300">
        <f t="shared" si="41"/>
        <v>0</v>
      </c>
      <c r="N135" s="203">
        <f t="shared" si="38"/>
        <v>0</v>
      </c>
      <c r="O135" s="585"/>
      <c r="P135" s="16"/>
      <c r="Q135" s="305">
        <f t="shared" si="39"/>
        <v>0</v>
      </c>
      <c r="R135" s="16"/>
      <c r="S135" s="305" t="e">
        <f t="shared" si="40"/>
        <v>#DIV/0!</v>
      </c>
      <c r="T135" s="302"/>
      <c r="U135" s="303">
        <f t="shared" si="42"/>
        <v>0</v>
      </c>
      <c r="V135" s="246">
        <f t="shared" si="15"/>
        <v>0</v>
      </c>
      <c r="W135" s="304"/>
      <c r="X135" s="245">
        <f t="shared" si="43"/>
        <v>0</v>
      </c>
      <c r="Y135" s="203">
        <f t="shared" si="44"/>
        <v>1</v>
      </c>
      <c r="Z135" s="3"/>
      <c r="AB135" s="56">
        <f t="shared" si="45"/>
        <v>0</v>
      </c>
      <c r="AC135" s="56">
        <f t="shared" si="46"/>
        <v>0</v>
      </c>
      <c r="AD135" s="56">
        <f t="shared" si="47"/>
        <v>0</v>
      </c>
      <c r="AE135" s="56">
        <f t="shared" si="48"/>
        <v>0</v>
      </c>
      <c r="AF135" s="56">
        <f t="shared" si="49"/>
        <v>0</v>
      </c>
      <c r="AG135" s="56">
        <f t="shared" si="50"/>
        <v>0</v>
      </c>
      <c r="AH135" s="56">
        <f t="shared" si="51"/>
        <v>0</v>
      </c>
    </row>
    <row r="136" spans="2:34" ht="13.2" x14ac:dyDescent="0.25">
      <c r="B136" s="1"/>
      <c r="C136" s="29">
        <f>'T1 2024'!C136</f>
        <v>125</v>
      </c>
      <c r="D136" s="60">
        <f>'T1 2024'!D136</f>
        <v>0</v>
      </c>
      <c r="E136" s="54">
        <f>'T1 2024'!E136</f>
        <v>0</v>
      </c>
      <c r="F136" s="54">
        <f>'T1 2024'!F136</f>
        <v>0</v>
      </c>
      <c r="G136" s="54">
        <f>'T1 2024'!G136</f>
        <v>0</v>
      </c>
      <c r="H136" s="17"/>
      <c r="I136" s="17"/>
      <c r="J136" s="17"/>
      <c r="K136" s="17"/>
      <c r="L136" s="17"/>
      <c r="M136" s="300">
        <f t="shared" si="41"/>
        <v>0</v>
      </c>
      <c r="N136" s="203">
        <f t="shared" si="38"/>
        <v>0</v>
      </c>
      <c r="O136" s="585"/>
      <c r="P136" s="16"/>
      <c r="Q136" s="305">
        <f t="shared" si="39"/>
        <v>0</v>
      </c>
      <c r="R136" s="16"/>
      <c r="S136" s="305" t="e">
        <f t="shared" si="40"/>
        <v>#DIV/0!</v>
      </c>
      <c r="T136" s="302"/>
      <c r="U136" s="303">
        <f t="shared" si="42"/>
        <v>0</v>
      </c>
      <c r="V136" s="246">
        <f t="shared" si="15"/>
        <v>0</v>
      </c>
      <c r="W136" s="304"/>
      <c r="X136" s="245">
        <f t="shared" si="43"/>
        <v>0</v>
      </c>
      <c r="Y136" s="203">
        <f t="shared" si="44"/>
        <v>1</v>
      </c>
      <c r="Z136" s="3"/>
      <c r="AB136" s="56">
        <f t="shared" si="45"/>
        <v>0</v>
      </c>
      <c r="AC136" s="56">
        <f t="shared" si="46"/>
        <v>0</v>
      </c>
      <c r="AD136" s="56">
        <f t="shared" si="47"/>
        <v>0</v>
      </c>
      <c r="AE136" s="56">
        <f t="shared" si="48"/>
        <v>0</v>
      </c>
      <c r="AF136" s="56">
        <f t="shared" si="49"/>
        <v>0</v>
      </c>
      <c r="AG136" s="56">
        <f t="shared" si="50"/>
        <v>0</v>
      </c>
      <c r="AH136" s="56">
        <f t="shared" si="51"/>
        <v>0</v>
      </c>
    </row>
    <row r="137" spans="2:34" ht="13.2" x14ac:dyDescent="0.25">
      <c r="B137" s="1"/>
      <c r="C137" s="29">
        <f>'T1 2024'!C137</f>
        <v>126</v>
      </c>
      <c r="D137" s="60">
        <f>'T1 2024'!D137</f>
        <v>0</v>
      </c>
      <c r="E137" s="54">
        <f>'T1 2024'!E137</f>
        <v>0</v>
      </c>
      <c r="F137" s="54">
        <f>'T1 2024'!F137</f>
        <v>0</v>
      </c>
      <c r="G137" s="54">
        <f>'T1 2024'!G137</f>
        <v>0</v>
      </c>
      <c r="H137" s="17"/>
      <c r="I137" s="17"/>
      <c r="J137" s="17"/>
      <c r="K137" s="17"/>
      <c r="L137" s="17"/>
      <c r="M137" s="300">
        <f t="shared" si="41"/>
        <v>0</v>
      </c>
      <c r="N137" s="203">
        <f t="shared" si="38"/>
        <v>0</v>
      </c>
      <c r="O137" s="585"/>
      <c r="P137" s="16"/>
      <c r="Q137" s="305">
        <f t="shared" si="39"/>
        <v>0</v>
      </c>
      <c r="R137" s="16"/>
      <c r="S137" s="305" t="e">
        <f t="shared" si="40"/>
        <v>#DIV/0!</v>
      </c>
      <c r="T137" s="302"/>
      <c r="U137" s="303">
        <f t="shared" si="42"/>
        <v>0</v>
      </c>
      <c r="V137" s="246">
        <f t="shared" si="15"/>
        <v>0</v>
      </c>
      <c r="W137" s="304"/>
      <c r="X137" s="245">
        <f t="shared" si="43"/>
        <v>0</v>
      </c>
      <c r="Y137" s="203">
        <f t="shared" si="44"/>
        <v>1</v>
      </c>
      <c r="Z137" s="3"/>
      <c r="AB137" s="56">
        <f t="shared" si="45"/>
        <v>0</v>
      </c>
      <c r="AC137" s="56">
        <f t="shared" si="46"/>
        <v>0</v>
      </c>
      <c r="AD137" s="56">
        <f t="shared" si="47"/>
        <v>0</v>
      </c>
      <c r="AE137" s="56">
        <f t="shared" si="48"/>
        <v>0</v>
      </c>
      <c r="AF137" s="56">
        <f t="shared" si="49"/>
        <v>0</v>
      </c>
      <c r="AG137" s="56">
        <f t="shared" si="50"/>
        <v>0</v>
      </c>
      <c r="AH137" s="56">
        <f t="shared" si="51"/>
        <v>0</v>
      </c>
    </row>
    <row r="138" spans="2:34" ht="13.2" x14ac:dyDescent="0.25">
      <c r="B138" s="1"/>
      <c r="C138" s="29">
        <f>'T1 2024'!C138</f>
        <v>127</v>
      </c>
      <c r="D138" s="60">
        <f>'T1 2024'!D138</f>
        <v>0</v>
      </c>
      <c r="E138" s="54">
        <f>'T1 2024'!E138</f>
        <v>0</v>
      </c>
      <c r="F138" s="54">
        <f>'T1 2024'!F138</f>
        <v>0</v>
      </c>
      <c r="G138" s="54">
        <f>'T1 2024'!G138</f>
        <v>0</v>
      </c>
      <c r="H138" s="17"/>
      <c r="I138" s="17"/>
      <c r="J138" s="17"/>
      <c r="K138" s="17"/>
      <c r="L138" s="17"/>
      <c r="M138" s="300">
        <f t="shared" si="41"/>
        <v>0</v>
      </c>
      <c r="N138" s="203">
        <f t="shared" si="38"/>
        <v>0</v>
      </c>
      <c r="O138" s="585"/>
      <c r="P138" s="16"/>
      <c r="Q138" s="305">
        <f t="shared" si="39"/>
        <v>0</v>
      </c>
      <c r="R138" s="16"/>
      <c r="S138" s="305" t="e">
        <f t="shared" si="40"/>
        <v>#DIV/0!</v>
      </c>
      <c r="T138" s="302"/>
      <c r="U138" s="303">
        <f t="shared" si="42"/>
        <v>0</v>
      </c>
      <c r="V138" s="246">
        <f t="shared" si="15"/>
        <v>0</v>
      </c>
      <c r="W138" s="304"/>
      <c r="X138" s="245">
        <f t="shared" si="43"/>
        <v>0</v>
      </c>
      <c r="Y138" s="203">
        <f t="shared" si="44"/>
        <v>1</v>
      </c>
      <c r="Z138" s="3"/>
      <c r="AB138" s="56">
        <f t="shared" si="45"/>
        <v>0</v>
      </c>
      <c r="AC138" s="56">
        <f t="shared" si="46"/>
        <v>0</v>
      </c>
      <c r="AD138" s="56">
        <f t="shared" si="47"/>
        <v>0</v>
      </c>
      <c r="AE138" s="56">
        <f t="shared" si="48"/>
        <v>0</v>
      </c>
      <c r="AF138" s="56">
        <f t="shared" si="49"/>
        <v>0</v>
      </c>
      <c r="AG138" s="56">
        <f t="shared" si="50"/>
        <v>0</v>
      </c>
      <c r="AH138" s="56">
        <f t="shared" si="51"/>
        <v>0</v>
      </c>
    </row>
    <row r="139" spans="2:34" ht="13.2" x14ac:dyDescent="0.25">
      <c r="B139" s="1"/>
      <c r="C139" s="29">
        <f>'T1 2024'!C139</f>
        <v>128</v>
      </c>
      <c r="D139" s="60">
        <f>'T1 2024'!D139</f>
        <v>0</v>
      </c>
      <c r="E139" s="54">
        <f>'T1 2024'!E139</f>
        <v>0</v>
      </c>
      <c r="F139" s="54">
        <f>'T1 2024'!F139</f>
        <v>0</v>
      </c>
      <c r="G139" s="54">
        <f>'T1 2024'!G139</f>
        <v>0</v>
      </c>
      <c r="H139" s="17"/>
      <c r="I139" s="17"/>
      <c r="J139" s="17"/>
      <c r="K139" s="17"/>
      <c r="L139" s="17"/>
      <c r="M139" s="300">
        <f t="shared" si="41"/>
        <v>0</v>
      </c>
      <c r="N139" s="203">
        <f t="shared" si="38"/>
        <v>0</v>
      </c>
      <c r="O139" s="585"/>
      <c r="P139" s="16"/>
      <c r="Q139" s="305">
        <f t="shared" si="39"/>
        <v>0</v>
      </c>
      <c r="R139" s="16"/>
      <c r="S139" s="305" t="e">
        <f t="shared" si="40"/>
        <v>#DIV/0!</v>
      </c>
      <c r="T139" s="302"/>
      <c r="U139" s="303">
        <f t="shared" si="42"/>
        <v>0</v>
      </c>
      <c r="V139" s="246">
        <f t="shared" si="15"/>
        <v>0</v>
      </c>
      <c r="W139" s="304"/>
      <c r="X139" s="245">
        <f t="shared" si="43"/>
        <v>0</v>
      </c>
      <c r="Y139" s="203">
        <f t="shared" si="44"/>
        <v>1</v>
      </c>
      <c r="Z139" s="3"/>
      <c r="AB139" s="56">
        <f t="shared" si="45"/>
        <v>0</v>
      </c>
      <c r="AC139" s="56">
        <f t="shared" si="46"/>
        <v>0</v>
      </c>
      <c r="AD139" s="56">
        <f t="shared" si="47"/>
        <v>0</v>
      </c>
      <c r="AE139" s="56">
        <f t="shared" si="48"/>
        <v>0</v>
      </c>
      <c r="AF139" s="56">
        <f t="shared" si="49"/>
        <v>0</v>
      </c>
      <c r="AG139" s="56">
        <f t="shared" si="50"/>
        <v>0</v>
      </c>
      <c r="AH139" s="56">
        <f t="shared" si="51"/>
        <v>0</v>
      </c>
    </row>
    <row r="140" spans="2:34" ht="13.2" x14ac:dyDescent="0.25">
      <c r="B140" s="1"/>
      <c r="C140" s="29">
        <f>'T1 2024'!C140</f>
        <v>129</v>
      </c>
      <c r="D140" s="60">
        <f>'T1 2024'!D140</f>
        <v>0</v>
      </c>
      <c r="E140" s="54">
        <f>'T1 2024'!E140</f>
        <v>0</v>
      </c>
      <c r="F140" s="54">
        <f>'T1 2024'!F140</f>
        <v>0</v>
      </c>
      <c r="G140" s="54">
        <f>'T1 2024'!G140</f>
        <v>0</v>
      </c>
      <c r="H140" s="17"/>
      <c r="I140" s="17"/>
      <c r="J140" s="17"/>
      <c r="K140" s="17"/>
      <c r="L140" s="17"/>
      <c r="M140" s="300">
        <f t="shared" si="41"/>
        <v>0</v>
      </c>
      <c r="N140" s="203">
        <f t="shared" si="38"/>
        <v>0</v>
      </c>
      <c r="O140" s="585"/>
      <c r="P140" s="16"/>
      <c r="Q140" s="305">
        <f t="shared" si="39"/>
        <v>0</v>
      </c>
      <c r="R140" s="16"/>
      <c r="S140" s="305" t="e">
        <f t="shared" si="40"/>
        <v>#DIV/0!</v>
      </c>
      <c r="T140" s="302"/>
      <c r="U140" s="303">
        <f t="shared" si="42"/>
        <v>0</v>
      </c>
      <c r="V140" s="246">
        <f t="shared" si="15"/>
        <v>0</v>
      </c>
      <c r="W140" s="304"/>
      <c r="X140" s="245">
        <f t="shared" si="43"/>
        <v>0</v>
      </c>
      <c r="Y140" s="203">
        <f t="shared" si="44"/>
        <v>1</v>
      </c>
      <c r="Z140" s="3"/>
      <c r="AB140" s="56">
        <f t="shared" si="45"/>
        <v>0</v>
      </c>
      <c r="AC140" s="56">
        <f t="shared" si="46"/>
        <v>0</v>
      </c>
      <c r="AD140" s="56">
        <f t="shared" si="47"/>
        <v>0</v>
      </c>
      <c r="AE140" s="56">
        <f t="shared" si="48"/>
        <v>0</v>
      </c>
      <c r="AF140" s="56">
        <f t="shared" si="49"/>
        <v>0</v>
      </c>
      <c r="AG140" s="56">
        <f t="shared" si="50"/>
        <v>0</v>
      </c>
      <c r="AH140" s="56">
        <f t="shared" si="51"/>
        <v>0</v>
      </c>
    </row>
    <row r="141" spans="2:34" ht="13.2" x14ac:dyDescent="0.25">
      <c r="B141" s="1"/>
      <c r="C141" s="29">
        <f>'T1 2024'!C141</f>
        <v>130</v>
      </c>
      <c r="D141" s="60">
        <f>'T1 2024'!D141</f>
        <v>0</v>
      </c>
      <c r="E141" s="54">
        <f>'T1 2024'!E141</f>
        <v>0</v>
      </c>
      <c r="F141" s="54">
        <f>'T1 2024'!F141</f>
        <v>0</v>
      </c>
      <c r="G141" s="54">
        <f>'T1 2024'!G141</f>
        <v>0</v>
      </c>
      <c r="H141" s="17"/>
      <c r="I141" s="17"/>
      <c r="J141" s="17"/>
      <c r="K141" s="17"/>
      <c r="L141" s="17"/>
      <c r="M141" s="300">
        <f t="shared" si="41"/>
        <v>0</v>
      </c>
      <c r="N141" s="203">
        <f t="shared" si="38"/>
        <v>0</v>
      </c>
      <c r="O141" s="585"/>
      <c r="P141" s="16"/>
      <c r="Q141" s="305">
        <f t="shared" si="39"/>
        <v>0</v>
      </c>
      <c r="R141" s="16"/>
      <c r="S141" s="305" t="e">
        <f t="shared" si="40"/>
        <v>#DIV/0!</v>
      </c>
      <c r="T141" s="302"/>
      <c r="U141" s="303">
        <f t="shared" si="42"/>
        <v>0</v>
      </c>
      <c r="V141" s="246">
        <f t="shared" si="15"/>
        <v>0</v>
      </c>
      <c r="W141" s="304"/>
      <c r="X141" s="245">
        <f t="shared" si="43"/>
        <v>0</v>
      </c>
      <c r="Y141" s="203">
        <f t="shared" si="44"/>
        <v>1</v>
      </c>
      <c r="Z141" s="3"/>
      <c r="AB141" s="56">
        <f t="shared" si="45"/>
        <v>0</v>
      </c>
      <c r="AC141" s="56">
        <f t="shared" si="46"/>
        <v>0</v>
      </c>
      <c r="AD141" s="56">
        <f t="shared" si="47"/>
        <v>0</v>
      </c>
      <c r="AE141" s="56">
        <f t="shared" si="48"/>
        <v>0</v>
      </c>
      <c r="AF141" s="56">
        <f t="shared" si="49"/>
        <v>0</v>
      </c>
      <c r="AG141" s="56">
        <f t="shared" si="50"/>
        <v>0</v>
      </c>
      <c r="AH141" s="56">
        <f t="shared" si="51"/>
        <v>0</v>
      </c>
    </row>
    <row r="142" spans="2:34" ht="13.2" x14ac:dyDescent="0.25">
      <c r="B142" s="1"/>
      <c r="C142" s="29">
        <f>'T1 2024'!C142</f>
        <v>131</v>
      </c>
      <c r="D142" s="60">
        <f>'T1 2024'!D142</f>
        <v>0</v>
      </c>
      <c r="E142" s="54">
        <f>'T1 2024'!E142</f>
        <v>0</v>
      </c>
      <c r="F142" s="54">
        <f>'T1 2024'!F142</f>
        <v>0</v>
      </c>
      <c r="G142" s="54">
        <f>'T1 2024'!G142</f>
        <v>0</v>
      </c>
      <c r="H142" s="17"/>
      <c r="I142" s="17"/>
      <c r="J142" s="17"/>
      <c r="K142" s="17"/>
      <c r="L142" s="17"/>
      <c r="M142" s="300">
        <f t="shared" si="41"/>
        <v>0</v>
      </c>
      <c r="N142" s="203">
        <f t="shared" ref="N142:N205" si="52">M142</f>
        <v>0</v>
      </c>
      <c r="O142" s="585"/>
      <c r="P142" s="16"/>
      <c r="Q142" s="305">
        <f t="shared" ref="Q142:Q205" si="53">P142*P$11</f>
        <v>0</v>
      </c>
      <c r="R142" s="16"/>
      <c r="S142" s="305" t="e">
        <f t="shared" ref="S142:S150" si="54">R142*R$11</f>
        <v>#DIV/0!</v>
      </c>
      <c r="T142" s="302"/>
      <c r="U142" s="303">
        <f t="shared" si="42"/>
        <v>0</v>
      </c>
      <c r="V142" s="246">
        <f t="shared" si="15"/>
        <v>0</v>
      </c>
      <c r="W142" s="304"/>
      <c r="X142" s="245">
        <f t="shared" si="43"/>
        <v>0</v>
      </c>
      <c r="Y142" s="203">
        <f t="shared" si="44"/>
        <v>1</v>
      </c>
      <c r="Z142" s="3"/>
      <c r="AB142" s="56">
        <f t="shared" si="45"/>
        <v>0</v>
      </c>
      <c r="AC142" s="56">
        <f t="shared" si="46"/>
        <v>0</v>
      </c>
      <c r="AD142" s="56">
        <f t="shared" si="47"/>
        <v>0</v>
      </c>
      <c r="AE142" s="56">
        <f t="shared" si="48"/>
        <v>0</v>
      </c>
      <c r="AF142" s="56">
        <f t="shared" si="49"/>
        <v>0</v>
      </c>
      <c r="AG142" s="56">
        <f t="shared" si="50"/>
        <v>0</v>
      </c>
      <c r="AH142" s="56">
        <f t="shared" si="51"/>
        <v>0</v>
      </c>
    </row>
    <row r="143" spans="2:34" ht="13.2" x14ac:dyDescent="0.25">
      <c r="B143" s="1"/>
      <c r="C143" s="29">
        <f>'T1 2024'!C143</f>
        <v>132</v>
      </c>
      <c r="D143" s="60">
        <f>'T1 2024'!D143</f>
        <v>0</v>
      </c>
      <c r="E143" s="54">
        <f>'T1 2024'!E143</f>
        <v>0</v>
      </c>
      <c r="F143" s="54">
        <f>'T1 2024'!F143</f>
        <v>0</v>
      </c>
      <c r="G143" s="54">
        <f>'T1 2024'!G143</f>
        <v>0</v>
      </c>
      <c r="H143" s="17"/>
      <c r="I143" s="17"/>
      <c r="J143" s="17"/>
      <c r="K143" s="17"/>
      <c r="L143" s="17"/>
      <c r="M143" s="300">
        <f t="shared" si="41"/>
        <v>0</v>
      </c>
      <c r="N143" s="203">
        <f t="shared" si="52"/>
        <v>0</v>
      </c>
      <c r="O143" s="585"/>
      <c r="P143" s="16"/>
      <c r="Q143" s="305">
        <f t="shared" si="53"/>
        <v>0</v>
      </c>
      <c r="R143" s="16"/>
      <c r="S143" s="305" t="e">
        <f t="shared" si="54"/>
        <v>#DIV/0!</v>
      </c>
      <c r="T143" s="302"/>
      <c r="U143" s="303">
        <f t="shared" si="42"/>
        <v>0</v>
      </c>
      <c r="V143" s="246">
        <f t="shared" si="15"/>
        <v>0</v>
      </c>
      <c r="W143" s="304"/>
      <c r="X143" s="245">
        <f t="shared" si="43"/>
        <v>0</v>
      </c>
      <c r="Y143" s="203">
        <f t="shared" si="44"/>
        <v>1</v>
      </c>
      <c r="Z143" s="3"/>
      <c r="AB143" s="56">
        <f t="shared" si="45"/>
        <v>0</v>
      </c>
      <c r="AC143" s="56">
        <f t="shared" si="46"/>
        <v>0</v>
      </c>
      <c r="AD143" s="56">
        <f t="shared" si="47"/>
        <v>0</v>
      </c>
      <c r="AE143" s="56">
        <f t="shared" si="48"/>
        <v>0</v>
      </c>
      <c r="AF143" s="56">
        <f t="shared" si="49"/>
        <v>0</v>
      </c>
      <c r="AG143" s="56">
        <f t="shared" si="50"/>
        <v>0</v>
      </c>
      <c r="AH143" s="56">
        <f t="shared" si="51"/>
        <v>0</v>
      </c>
    </row>
    <row r="144" spans="2:34" ht="13.2" x14ac:dyDescent="0.25">
      <c r="B144" s="1"/>
      <c r="C144" s="29">
        <f>'T1 2024'!C144</f>
        <v>133</v>
      </c>
      <c r="D144" s="60">
        <f>'T1 2024'!D144</f>
        <v>0</v>
      </c>
      <c r="E144" s="54">
        <f>'T1 2024'!E144</f>
        <v>0</v>
      </c>
      <c r="F144" s="54">
        <f>'T1 2024'!F144</f>
        <v>0</v>
      </c>
      <c r="G144" s="54">
        <f>'T1 2024'!G144</f>
        <v>0</v>
      </c>
      <c r="H144" s="17"/>
      <c r="I144" s="17"/>
      <c r="J144" s="17"/>
      <c r="K144" s="17"/>
      <c r="L144" s="17"/>
      <c r="M144" s="300">
        <f t="shared" si="41"/>
        <v>0</v>
      </c>
      <c r="N144" s="203">
        <f t="shared" si="52"/>
        <v>0</v>
      </c>
      <c r="O144" s="585"/>
      <c r="P144" s="16"/>
      <c r="Q144" s="305">
        <f t="shared" si="53"/>
        <v>0</v>
      </c>
      <c r="R144" s="16"/>
      <c r="S144" s="305" t="e">
        <f t="shared" si="54"/>
        <v>#DIV/0!</v>
      </c>
      <c r="T144" s="302"/>
      <c r="U144" s="303">
        <f t="shared" si="42"/>
        <v>0</v>
      </c>
      <c r="V144" s="246">
        <f t="shared" si="15"/>
        <v>0</v>
      </c>
      <c r="W144" s="304"/>
      <c r="X144" s="245">
        <f t="shared" si="43"/>
        <v>0</v>
      </c>
      <c r="Y144" s="203">
        <f t="shared" si="44"/>
        <v>1</v>
      </c>
      <c r="Z144" s="3"/>
      <c r="AB144" s="56">
        <f t="shared" si="45"/>
        <v>0</v>
      </c>
      <c r="AC144" s="56">
        <f t="shared" si="46"/>
        <v>0</v>
      </c>
      <c r="AD144" s="56">
        <f t="shared" si="47"/>
        <v>0</v>
      </c>
      <c r="AE144" s="56">
        <f t="shared" si="48"/>
        <v>0</v>
      </c>
      <c r="AF144" s="56">
        <f t="shared" si="49"/>
        <v>0</v>
      </c>
      <c r="AG144" s="56">
        <f t="shared" si="50"/>
        <v>0</v>
      </c>
      <c r="AH144" s="56">
        <f t="shared" si="51"/>
        <v>0</v>
      </c>
    </row>
    <row r="145" spans="2:34" ht="13.2" x14ac:dyDescent="0.25">
      <c r="B145" s="1"/>
      <c r="C145" s="29">
        <f>'T1 2024'!C145</f>
        <v>134</v>
      </c>
      <c r="D145" s="60">
        <f>'T1 2024'!D145</f>
        <v>0</v>
      </c>
      <c r="E145" s="54">
        <f>'T1 2024'!E145</f>
        <v>0</v>
      </c>
      <c r="F145" s="54">
        <f>'T1 2024'!F145</f>
        <v>0</v>
      </c>
      <c r="G145" s="54">
        <f>'T1 2024'!G145</f>
        <v>0</v>
      </c>
      <c r="H145" s="17"/>
      <c r="I145" s="17"/>
      <c r="J145" s="17"/>
      <c r="K145" s="17"/>
      <c r="L145" s="17"/>
      <c r="M145" s="300">
        <f t="shared" si="41"/>
        <v>0</v>
      </c>
      <c r="N145" s="203">
        <f t="shared" si="52"/>
        <v>0</v>
      </c>
      <c r="O145" s="585"/>
      <c r="P145" s="16"/>
      <c r="Q145" s="305">
        <f t="shared" si="53"/>
        <v>0</v>
      </c>
      <c r="R145" s="16"/>
      <c r="S145" s="305" t="e">
        <f t="shared" si="54"/>
        <v>#DIV/0!</v>
      </c>
      <c r="T145" s="302"/>
      <c r="U145" s="303">
        <f t="shared" si="42"/>
        <v>0</v>
      </c>
      <c r="V145" s="246">
        <f t="shared" si="15"/>
        <v>0</v>
      </c>
      <c r="W145" s="304"/>
      <c r="X145" s="245">
        <f t="shared" si="43"/>
        <v>0</v>
      </c>
      <c r="Y145" s="203">
        <f t="shared" si="44"/>
        <v>1</v>
      </c>
      <c r="Z145" s="3"/>
      <c r="AB145" s="56">
        <f t="shared" si="45"/>
        <v>0</v>
      </c>
      <c r="AC145" s="56">
        <f t="shared" si="46"/>
        <v>0</v>
      </c>
      <c r="AD145" s="56">
        <f t="shared" si="47"/>
        <v>0</v>
      </c>
      <c r="AE145" s="56">
        <f t="shared" si="48"/>
        <v>0</v>
      </c>
      <c r="AF145" s="56">
        <f t="shared" si="49"/>
        <v>0</v>
      </c>
      <c r="AG145" s="56">
        <f t="shared" si="50"/>
        <v>0</v>
      </c>
      <c r="AH145" s="56">
        <f t="shared" si="51"/>
        <v>0</v>
      </c>
    </row>
    <row r="146" spans="2:34" ht="13.2" x14ac:dyDescent="0.25">
      <c r="B146" s="1"/>
      <c r="C146" s="29">
        <f>'T1 2024'!C146</f>
        <v>135</v>
      </c>
      <c r="D146" s="60">
        <f>'T1 2024'!D146</f>
        <v>0</v>
      </c>
      <c r="E146" s="54">
        <f>'T1 2024'!E146</f>
        <v>0</v>
      </c>
      <c r="F146" s="54">
        <f>'T1 2024'!F146</f>
        <v>0</v>
      </c>
      <c r="G146" s="54">
        <f>'T1 2024'!G146</f>
        <v>0</v>
      </c>
      <c r="H146" s="17"/>
      <c r="I146" s="17"/>
      <c r="J146" s="17"/>
      <c r="K146" s="17"/>
      <c r="L146" s="17"/>
      <c r="M146" s="300">
        <f t="shared" si="41"/>
        <v>0</v>
      </c>
      <c r="N146" s="203">
        <f t="shared" si="52"/>
        <v>0</v>
      </c>
      <c r="O146" s="585"/>
      <c r="P146" s="16"/>
      <c r="Q146" s="305">
        <f t="shared" si="53"/>
        <v>0</v>
      </c>
      <c r="R146" s="16"/>
      <c r="S146" s="305" t="e">
        <f t="shared" si="54"/>
        <v>#DIV/0!</v>
      </c>
      <c r="T146" s="302"/>
      <c r="U146" s="303">
        <f t="shared" si="42"/>
        <v>0</v>
      </c>
      <c r="V146" s="246">
        <f t="shared" si="15"/>
        <v>0</v>
      </c>
      <c r="W146" s="304"/>
      <c r="X146" s="245">
        <f t="shared" si="43"/>
        <v>0</v>
      </c>
      <c r="Y146" s="203">
        <f t="shared" si="44"/>
        <v>1</v>
      </c>
      <c r="Z146" s="3"/>
      <c r="AB146" s="56">
        <f t="shared" si="45"/>
        <v>0</v>
      </c>
      <c r="AC146" s="56">
        <f t="shared" si="46"/>
        <v>0</v>
      </c>
      <c r="AD146" s="56">
        <f t="shared" si="47"/>
        <v>0</v>
      </c>
      <c r="AE146" s="56">
        <f t="shared" si="48"/>
        <v>0</v>
      </c>
      <c r="AF146" s="56">
        <f t="shared" si="49"/>
        <v>0</v>
      </c>
      <c r="AG146" s="56">
        <f t="shared" si="50"/>
        <v>0</v>
      </c>
      <c r="AH146" s="56">
        <f t="shared" si="51"/>
        <v>0</v>
      </c>
    </row>
    <row r="147" spans="2:34" ht="13.2" x14ac:dyDescent="0.25">
      <c r="B147" s="1"/>
      <c r="C147" s="29">
        <f>'T1 2024'!C147</f>
        <v>136</v>
      </c>
      <c r="D147" s="60">
        <f>'T1 2024'!D147</f>
        <v>0</v>
      </c>
      <c r="E147" s="54">
        <f>'T1 2024'!E147</f>
        <v>0</v>
      </c>
      <c r="F147" s="54">
        <f>'T1 2024'!F147</f>
        <v>0</v>
      </c>
      <c r="G147" s="54">
        <f>'T1 2024'!G147</f>
        <v>0</v>
      </c>
      <c r="H147" s="17"/>
      <c r="I147" s="17"/>
      <c r="J147" s="17"/>
      <c r="K147" s="17"/>
      <c r="L147" s="17"/>
      <c r="M147" s="300">
        <f t="shared" si="41"/>
        <v>0</v>
      </c>
      <c r="N147" s="203">
        <f t="shared" si="52"/>
        <v>0</v>
      </c>
      <c r="O147" s="585"/>
      <c r="P147" s="16"/>
      <c r="Q147" s="305">
        <f t="shared" si="53"/>
        <v>0</v>
      </c>
      <c r="R147" s="16"/>
      <c r="S147" s="305" t="e">
        <f t="shared" si="54"/>
        <v>#DIV/0!</v>
      </c>
      <c r="T147" s="302"/>
      <c r="U147" s="303">
        <f t="shared" si="42"/>
        <v>0</v>
      </c>
      <c r="V147" s="246">
        <f t="shared" si="15"/>
        <v>0</v>
      </c>
      <c r="W147" s="304"/>
      <c r="X147" s="245">
        <f t="shared" si="43"/>
        <v>0</v>
      </c>
      <c r="Y147" s="203">
        <f t="shared" si="44"/>
        <v>1</v>
      </c>
      <c r="Z147" s="3"/>
      <c r="AB147" s="56">
        <f t="shared" si="45"/>
        <v>0</v>
      </c>
      <c r="AC147" s="56">
        <f t="shared" si="46"/>
        <v>0</v>
      </c>
      <c r="AD147" s="56">
        <f t="shared" si="47"/>
        <v>0</v>
      </c>
      <c r="AE147" s="56">
        <f t="shared" si="48"/>
        <v>0</v>
      </c>
      <c r="AF147" s="56">
        <f t="shared" si="49"/>
        <v>0</v>
      </c>
      <c r="AG147" s="56">
        <f t="shared" si="50"/>
        <v>0</v>
      </c>
      <c r="AH147" s="56">
        <f t="shared" si="51"/>
        <v>0</v>
      </c>
    </row>
    <row r="148" spans="2:34" ht="13.2" x14ac:dyDescent="0.25">
      <c r="B148" s="1"/>
      <c r="C148" s="29">
        <f>'T1 2024'!C148</f>
        <v>137</v>
      </c>
      <c r="D148" s="60">
        <f>'T1 2024'!D148</f>
        <v>0</v>
      </c>
      <c r="E148" s="54">
        <f>'T1 2024'!E148</f>
        <v>0</v>
      </c>
      <c r="F148" s="54">
        <f>'T1 2024'!F148</f>
        <v>0</v>
      </c>
      <c r="G148" s="54">
        <f>'T1 2024'!G148</f>
        <v>0</v>
      </c>
      <c r="H148" s="17"/>
      <c r="I148" s="17"/>
      <c r="J148" s="17"/>
      <c r="K148" s="17"/>
      <c r="L148" s="17"/>
      <c r="M148" s="300">
        <f t="shared" si="41"/>
        <v>0</v>
      </c>
      <c r="N148" s="203">
        <f t="shared" si="52"/>
        <v>0</v>
      </c>
      <c r="O148" s="585"/>
      <c r="P148" s="16"/>
      <c r="Q148" s="305">
        <f t="shared" si="53"/>
        <v>0</v>
      </c>
      <c r="R148" s="16"/>
      <c r="S148" s="305" t="e">
        <f t="shared" si="54"/>
        <v>#DIV/0!</v>
      </c>
      <c r="T148" s="302"/>
      <c r="U148" s="303">
        <f t="shared" si="42"/>
        <v>0</v>
      </c>
      <c r="V148" s="246">
        <f t="shared" si="15"/>
        <v>0</v>
      </c>
      <c r="W148" s="304"/>
      <c r="X148" s="245">
        <f t="shared" si="43"/>
        <v>0</v>
      </c>
      <c r="Y148" s="203">
        <f t="shared" si="44"/>
        <v>1</v>
      </c>
      <c r="Z148" s="3"/>
      <c r="AB148" s="56">
        <f t="shared" si="45"/>
        <v>0</v>
      </c>
      <c r="AC148" s="56">
        <f t="shared" si="46"/>
        <v>0</v>
      </c>
      <c r="AD148" s="56">
        <f t="shared" si="47"/>
        <v>0</v>
      </c>
      <c r="AE148" s="56">
        <f t="shared" si="48"/>
        <v>0</v>
      </c>
      <c r="AF148" s="56">
        <f t="shared" si="49"/>
        <v>0</v>
      </c>
      <c r="AG148" s="56">
        <f t="shared" si="50"/>
        <v>0</v>
      </c>
      <c r="AH148" s="56">
        <f t="shared" si="51"/>
        <v>0</v>
      </c>
    </row>
    <row r="149" spans="2:34" ht="13.2" x14ac:dyDescent="0.25">
      <c r="B149" s="1"/>
      <c r="C149" s="29">
        <f>'T1 2024'!C149</f>
        <v>138</v>
      </c>
      <c r="D149" s="60">
        <f>'T1 2024'!D149</f>
        <v>0</v>
      </c>
      <c r="E149" s="54">
        <f>'T1 2024'!E149</f>
        <v>0</v>
      </c>
      <c r="F149" s="54">
        <f>'T1 2024'!F149</f>
        <v>0</v>
      </c>
      <c r="G149" s="54">
        <f>'T1 2024'!G149</f>
        <v>0</v>
      </c>
      <c r="H149" s="17"/>
      <c r="I149" s="17"/>
      <c r="J149" s="17"/>
      <c r="K149" s="17"/>
      <c r="L149" s="17"/>
      <c r="M149" s="300">
        <f t="shared" si="41"/>
        <v>0</v>
      </c>
      <c r="N149" s="203">
        <f t="shared" si="52"/>
        <v>0</v>
      </c>
      <c r="O149" s="585"/>
      <c r="P149" s="16"/>
      <c r="Q149" s="305">
        <f t="shared" si="53"/>
        <v>0</v>
      </c>
      <c r="R149" s="16"/>
      <c r="S149" s="305" t="e">
        <f t="shared" si="54"/>
        <v>#DIV/0!</v>
      </c>
      <c r="T149" s="302"/>
      <c r="U149" s="303">
        <f t="shared" si="42"/>
        <v>0</v>
      </c>
      <c r="V149" s="246">
        <f t="shared" si="15"/>
        <v>0</v>
      </c>
      <c r="W149" s="304"/>
      <c r="X149" s="245">
        <f t="shared" si="43"/>
        <v>0</v>
      </c>
      <c r="Y149" s="203">
        <f t="shared" si="44"/>
        <v>1</v>
      </c>
      <c r="Z149" s="3"/>
      <c r="AB149" s="56">
        <f t="shared" si="45"/>
        <v>0</v>
      </c>
      <c r="AC149" s="56">
        <f t="shared" si="46"/>
        <v>0</v>
      </c>
      <c r="AD149" s="56">
        <f t="shared" si="47"/>
        <v>0</v>
      </c>
      <c r="AE149" s="56">
        <f t="shared" si="48"/>
        <v>0</v>
      </c>
      <c r="AF149" s="56">
        <f t="shared" si="49"/>
        <v>0</v>
      </c>
      <c r="AG149" s="56">
        <f t="shared" si="50"/>
        <v>0</v>
      </c>
      <c r="AH149" s="56">
        <f t="shared" si="51"/>
        <v>0</v>
      </c>
    </row>
    <row r="150" spans="2:34" ht="13.2" x14ac:dyDescent="0.25">
      <c r="B150" s="1"/>
      <c r="C150" s="29">
        <f>'T1 2024'!C150</f>
        <v>139</v>
      </c>
      <c r="D150" s="60">
        <f>'T1 2024'!D150</f>
        <v>0</v>
      </c>
      <c r="E150" s="54">
        <f>'T1 2024'!E150</f>
        <v>0</v>
      </c>
      <c r="F150" s="54">
        <f>'T1 2024'!F150</f>
        <v>0</v>
      </c>
      <c r="G150" s="54">
        <f>'T1 2024'!G150</f>
        <v>0</v>
      </c>
      <c r="H150" s="17"/>
      <c r="I150" s="17"/>
      <c r="J150" s="17"/>
      <c r="K150" s="17"/>
      <c r="L150" s="17"/>
      <c r="M150" s="300">
        <f t="shared" si="41"/>
        <v>0</v>
      </c>
      <c r="N150" s="203">
        <f t="shared" si="52"/>
        <v>0</v>
      </c>
      <c r="O150" s="585"/>
      <c r="P150" s="16"/>
      <c r="Q150" s="305">
        <f t="shared" si="53"/>
        <v>0</v>
      </c>
      <c r="R150" s="16"/>
      <c r="S150" s="305" t="e">
        <f t="shared" si="54"/>
        <v>#DIV/0!</v>
      </c>
      <c r="T150" s="302"/>
      <c r="U150" s="303">
        <f t="shared" si="42"/>
        <v>0</v>
      </c>
      <c r="V150" s="246">
        <f t="shared" si="15"/>
        <v>0</v>
      </c>
      <c r="W150" s="304"/>
      <c r="X150" s="245">
        <f t="shared" si="43"/>
        <v>0</v>
      </c>
      <c r="Y150" s="203">
        <f t="shared" si="44"/>
        <v>1</v>
      </c>
      <c r="Z150" s="3"/>
      <c r="AB150" s="56">
        <f t="shared" si="45"/>
        <v>0</v>
      </c>
      <c r="AC150" s="56">
        <f t="shared" si="46"/>
        <v>0</v>
      </c>
      <c r="AD150" s="56">
        <f t="shared" si="47"/>
        <v>0</v>
      </c>
      <c r="AE150" s="56">
        <f t="shared" si="48"/>
        <v>0</v>
      </c>
      <c r="AF150" s="56">
        <f t="shared" si="49"/>
        <v>0</v>
      </c>
      <c r="AG150" s="56">
        <f t="shared" si="50"/>
        <v>0</v>
      </c>
      <c r="AH150" s="56">
        <f t="shared" si="51"/>
        <v>0</v>
      </c>
    </row>
    <row r="151" spans="2:34" ht="13.2" x14ac:dyDescent="0.25">
      <c r="B151" s="1"/>
      <c r="C151" s="29">
        <f>'T1 2024'!C151</f>
        <v>140</v>
      </c>
      <c r="D151" s="60">
        <f>'T1 2024'!D151</f>
        <v>0</v>
      </c>
      <c r="E151" s="54">
        <f>'T1 2024'!E151</f>
        <v>0</v>
      </c>
      <c r="F151" s="54">
        <f>'T1 2024'!F151</f>
        <v>0</v>
      </c>
      <c r="G151" s="54">
        <f>'T1 2024'!G151</f>
        <v>0</v>
      </c>
      <c r="H151" s="17"/>
      <c r="I151" s="17"/>
      <c r="J151" s="17"/>
      <c r="K151" s="17"/>
      <c r="L151" s="17"/>
      <c r="M151" s="300">
        <f t="shared" si="41"/>
        <v>0</v>
      </c>
      <c r="N151" s="203">
        <f t="shared" si="52"/>
        <v>0</v>
      </c>
      <c r="O151" s="585"/>
      <c r="P151" s="16"/>
      <c r="Q151" s="305">
        <f t="shared" si="53"/>
        <v>0</v>
      </c>
      <c r="R151" s="16"/>
      <c r="S151" s="305" t="e">
        <f t="shared" ref="S151:S193" si="55">R151*$R$11</f>
        <v>#DIV/0!</v>
      </c>
      <c r="T151" s="302"/>
      <c r="U151" s="303">
        <f t="shared" si="42"/>
        <v>0</v>
      </c>
      <c r="V151" s="246">
        <f t="shared" si="15"/>
        <v>0</v>
      </c>
      <c r="W151" s="304"/>
      <c r="X151" s="245">
        <f t="shared" si="43"/>
        <v>0</v>
      </c>
      <c r="Y151" s="203">
        <f t="shared" si="44"/>
        <v>1</v>
      </c>
      <c r="Z151" s="3"/>
      <c r="AB151" s="56">
        <f t="shared" si="45"/>
        <v>0</v>
      </c>
      <c r="AC151" s="56">
        <f t="shared" si="46"/>
        <v>0</v>
      </c>
      <c r="AD151" s="56">
        <f t="shared" si="47"/>
        <v>0</v>
      </c>
      <c r="AE151" s="56">
        <f t="shared" si="48"/>
        <v>0</v>
      </c>
      <c r="AF151" s="56">
        <f t="shared" si="49"/>
        <v>0</v>
      </c>
      <c r="AG151" s="56">
        <f t="shared" si="50"/>
        <v>0</v>
      </c>
      <c r="AH151" s="56">
        <f t="shared" si="51"/>
        <v>0</v>
      </c>
    </row>
    <row r="152" spans="2:34" ht="13.2" x14ac:dyDescent="0.25">
      <c r="B152" s="1"/>
      <c r="C152" s="29">
        <f>'T1 2024'!C152</f>
        <v>141</v>
      </c>
      <c r="D152" s="60">
        <f>'T1 2024'!D152</f>
        <v>0</v>
      </c>
      <c r="E152" s="54">
        <f>'T1 2024'!E152</f>
        <v>0</v>
      </c>
      <c r="F152" s="54">
        <f>'T1 2024'!F152</f>
        <v>0</v>
      </c>
      <c r="G152" s="54">
        <f>'T1 2024'!G152</f>
        <v>0</v>
      </c>
      <c r="H152" s="17"/>
      <c r="I152" s="17"/>
      <c r="J152" s="17"/>
      <c r="K152" s="17"/>
      <c r="L152" s="17"/>
      <c r="M152" s="300">
        <f t="shared" si="41"/>
        <v>0</v>
      </c>
      <c r="N152" s="203">
        <f t="shared" si="52"/>
        <v>0</v>
      </c>
      <c r="O152" s="585"/>
      <c r="P152" s="16"/>
      <c r="Q152" s="305">
        <f t="shared" si="53"/>
        <v>0</v>
      </c>
      <c r="R152" s="16"/>
      <c r="S152" s="305" t="e">
        <f t="shared" si="55"/>
        <v>#DIV/0!</v>
      </c>
      <c r="T152" s="302"/>
      <c r="U152" s="303">
        <f t="shared" si="42"/>
        <v>0</v>
      </c>
      <c r="V152" s="246">
        <f t="shared" si="15"/>
        <v>0</v>
      </c>
      <c r="W152" s="304"/>
      <c r="X152" s="245">
        <f t="shared" si="43"/>
        <v>0</v>
      </c>
      <c r="Y152" s="203">
        <f t="shared" si="44"/>
        <v>1</v>
      </c>
      <c r="Z152" s="3"/>
      <c r="AB152" s="56">
        <f t="shared" si="45"/>
        <v>0</v>
      </c>
      <c r="AC152" s="56">
        <f t="shared" si="46"/>
        <v>0</v>
      </c>
      <c r="AD152" s="56">
        <f t="shared" si="47"/>
        <v>0</v>
      </c>
      <c r="AE152" s="56">
        <f t="shared" si="48"/>
        <v>0</v>
      </c>
      <c r="AF152" s="56">
        <f t="shared" si="49"/>
        <v>0</v>
      </c>
      <c r="AG152" s="56">
        <f t="shared" si="50"/>
        <v>0</v>
      </c>
      <c r="AH152" s="56">
        <f t="shared" si="51"/>
        <v>0</v>
      </c>
    </row>
    <row r="153" spans="2:34" ht="13.2" x14ac:dyDescent="0.25">
      <c r="B153" s="1"/>
      <c r="C153" s="29">
        <f>'T1 2024'!C153</f>
        <v>142</v>
      </c>
      <c r="D153" s="60">
        <f>'T1 2024'!D153</f>
        <v>0</v>
      </c>
      <c r="E153" s="54">
        <f>'T1 2024'!E153</f>
        <v>0</v>
      </c>
      <c r="F153" s="54">
        <f>'T1 2024'!F153</f>
        <v>0</v>
      </c>
      <c r="G153" s="54">
        <f>'T1 2024'!G153</f>
        <v>0</v>
      </c>
      <c r="H153" s="17"/>
      <c r="I153" s="17"/>
      <c r="J153" s="17"/>
      <c r="K153" s="17"/>
      <c r="L153" s="17"/>
      <c r="M153" s="300">
        <f t="shared" si="41"/>
        <v>0</v>
      </c>
      <c r="N153" s="203">
        <f t="shared" si="52"/>
        <v>0</v>
      </c>
      <c r="O153" s="585"/>
      <c r="P153" s="16"/>
      <c r="Q153" s="305">
        <f t="shared" si="53"/>
        <v>0</v>
      </c>
      <c r="R153" s="16"/>
      <c r="S153" s="305" t="e">
        <f t="shared" si="55"/>
        <v>#DIV/0!</v>
      </c>
      <c r="T153" s="302"/>
      <c r="U153" s="303">
        <f t="shared" si="42"/>
        <v>0</v>
      </c>
      <c r="V153" s="246">
        <f t="shared" si="15"/>
        <v>0</v>
      </c>
      <c r="W153" s="304"/>
      <c r="X153" s="245">
        <f t="shared" si="43"/>
        <v>0</v>
      </c>
      <c r="Y153" s="203">
        <f t="shared" si="44"/>
        <v>1</v>
      </c>
      <c r="Z153" s="3"/>
      <c r="AB153" s="56">
        <f t="shared" si="45"/>
        <v>0</v>
      </c>
      <c r="AC153" s="56">
        <f t="shared" si="46"/>
        <v>0</v>
      </c>
      <c r="AD153" s="56">
        <f t="shared" si="47"/>
        <v>0</v>
      </c>
      <c r="AE153" s="56">
        <f t="shared" si="48"/>
        <v>0</v>
      </c>
      <c r="AF153" s="56">
        <f t="shared" si="49"/>
        <v>0</v>
      </c>
      <c r="AG153" s="56">
        <f t="shared" si="50"/>
        <v>0</v>
      </c>
      <c r="AH153" s="56">
        <f t="shared" si="51"/>
        <v>0</v>
      </c>
    </row>
    <row r="154" spans="2:34" ht="13.2" x14ac:dyDescent="0.25">
      <c r="B154" s="1"/>
      <c r="C154" s="29">
        <f>'T1 2024'!C154</f>
        <v>143</v>
      </c>
      <c r="D154" s="60">
        <f>'T1 2024'!D154</f>
        <v>0</v>
      </c>
      <c r="E154" s="54">
        <f>'T1 2024'!E154</f>
        <v>0</v>
      </c>
      <c r="F154" s="54">
        <f>'T1 2024'!F154</f>
        <v>0</v>
      </c>
      <c r="G154" s="54">
        <f>'T1 2024'!G154</f>
        <v>0</v>
      </c>
      <c r="H154" s="17"/>
      <c r="I154" s="17"/>
      <c r="J154" s="17"/>
      <c r="K154" s="17"/>
      <c r="L154" s="17"/>
      <c r="M154" s="300">
        <f t="shared" si="41"/>
        <v>0</v>
      </c>
      <c r="N154" s="203">
        <f t="shared" si="52"/>
        <v>0</v>
      </c>
      <c r="O154" s="585"/>
      <c r="P154" s="16"/>
      <c r="Q154" s="305">
        <f t="shared" si="53"/>
        <v>0</v>
      </c>
      <c r="R154" s="16"/>
      <c r="S154" s="305" t="e">
        <f t="shared" si="55"/>
        <v>#DIV/0!</v>
      </c>
      <c r="T154" s="302"/>
      <c r="U154" s="303">
        <f t="shared" si="42"/>
        <v>0</v>
      </c>
      <c r="V154" s="246">
        <f t="shared" si="15"/>
        <v>0</v>
      </c>
      <c r="W154" s="304"/>
      <c r="X154" s="245">
        <f t="shared" si="43"/>
        <v>0</v>
      </c>
      <c r="Y154" s="203">
        <f t="shared" si="44"/>
        <v>1</v>
      </c>
      <c r="Z154" s="3"/>
      <c r="AB154" s="56">
        <f t="shared" si="45"/>
        <v>0</v>
      </c>
      <c r="AC154" s="56">
        <f t="shared" si="46"/>
        <v>0</v>
      </c>
      <c r="AD154" s="56">
        <f t="shared" si="47"/>
        <v>0</v>
      </c>
      <c r="AE154" s="56">
        <f t="shared" si="48"/>
        <v>0</v>
      </c>
      <c r="AF154" s="56">
        <f t="shared" si="49"/>
        <v>0</v>
      </c>
      <c r="AG154" s="56">
        <f t="shared" si="50"/>
        <v>0</v>
      </c>
      <c r="AH154" s="56">
        <f t="shared" si="51"/>
        <v>0</v>
      </c>
    </row>
    <row r="155" spans="2:34" ht="13.2" x14ac:dyDescent="0.25">
      <c r="B155" s="1"/>
      <c r="C155" s="29">
        <f>'T1 2024'!C155</f>
        <v>144</v>
      </c>
      <c r="D155" s="60">
        <f>'T1 2024'!D155</f>
        <v>0</v>
      </c>
      <c r="E155" s="54">
        <f>'T1 2024'!E155</f>
        <v>0</v>
      </c>
      <c r="F155" s="54">
        <f>'T1 2024'!F155</f>
        <v>0</v>
      </c>
      <c r="G155" s="54">
        <f>'T1 2024'!G155</f>
        <v>0</v>
      </c>
      <c r="H155" s="17"/>
      <c r="I155" s="17"/>
      <c r="J155" s="17"/>
      <c r="K155" s="17"/>
      <c r="L155" s="17"/>
      <c r="M155" s="300">
        <f t="shared" si="41"/>
        <v>0</v>
      </c>
      <c r="N155" s="203">
        <f t="shared" si="52"/>
        <v>0</v>
      </c>
      <c r="O155" s="585"/>
      <c r="P155" s="16"/>
      <c r="Q155" s="305">
        <f t="shared" si="53"/>
        <v>0</v>
      </c>
      <c r="R155" s="16"/>
      <c r="S155" s="305" t="e">
        <f t="shared" si="55"/>
        <v>#DIV/0!</v>
      </c>
      <c r="T155" s="302"/>
      <c r="U155" s="303">
        <f t="shared" si="42"/>
        <v>0</v>
      </c>
      <c r="V155" s="246">
        <f t="shared" si="15"/>
        <v>0</v>
      </c>
      <c r="W155" s="304"/>
      <c r="X155" s="245">
        <f t="shared" si="43"/>
        <v>0</v>
      </c>
      <c r="Y155" s="203">
        <f t="shared" si="44"/>
        <v>1</v>
      </c>
      <c r="Z155" s="3"/>
      <c r="AB155" s="56">
        <f t="shared" si="45"/>
        <v>0</v>
      </c>
      <c r="AC155" s="56">
        <f t="shared" si="46"/>
        <v>0</v>
      </c>
      <c r="AD155" s="56">
        <f t="shared" si="47"/>
        <v>0</v>
      </c>
      <c r="AE155" s="56">
        <f t="shared" si="48"/>
        <v>0</v>
      </c>
      <c r="AF155" s="56">
        <f t="shared" si="49"/>
        <v>0</v>
      </c>
      <c r="AG155" s="56">
        <f t="shared" si="50"/>
        <v>0</v>
      </c>
      <c r="AH155" s="56">
        <f t="shared" si="51"/>
        <v>0</v>
      </c>
    </row>
    <row r="156" spans="2:34" ht="13.2" x14ac:dyDescent="0.25">
      <c r="B156" s="1"/>
      <c r="C156" s="29">
        <f>'T1 2024'!C156</f>
        <v>145</v>
      </c>
      <c r="D156" s="60">
        <f>'T1 2024'!D156</f>
        <v>0</v>
      </c>
      <c r="E156" s="54">
        <f>'T1 2024'!E156</f>
        <v>0</v>
      </c>
      <c r="F156" s="54">
        <f>'T1 2024'!F156</f>
        <v>0</v>
      </c>
      <c r="G156" s="54">
        <f>'T1 2024'!G156</f>
        <v>0</v>
      </c>
      <c r="H156" s="17"/>
      <c r="I156" s="17"/>
      <c r="J156" s="17"/>
      <c r="K156" s="17"/>
      <c r="L156" s="17"/>
      <c r="M156" s="300">
        <f t="shared" si="41"/>
        <v>0</v>
      </c>
      <c r="N156" s="203">
        <f t="shared" si="52"/>
        <v>0</v>
      </c>
      <c r="O156" s="585"/>
      <c r="P156" s="16"/>
      <c r="Q156" s="305">
        <f t="shared" si="53"/>
        <v>0</v>
      </c>
      <c r="R156" s="16"/>
      <c r="S156" s="305" t="e">
        <f t="shared" si="55"/>
        <v>#DIV/0!</v>
      </c>
      <c r="T156" s="302"/>
      <c r="U156" s="303">
        <f t="shared" si="42"/>
        <v>0</v>
      </c>
      <c r="V156" s="246">
        <f t="shared" si="15"/>
        <v>0</v>
      </c>
      <c r="W156" s="304"/>
      <c r="X156" s="245">
        <f t="shared" si="43"/>
        <v>0</v>
      </c>
      <c r="Y156" s="203">
        <f t="shared" si="44"/>
        <v>1</v>
      </c>
      <c r="Z156" s="3"/>
      <c r="AB156" s="56">
        <f t="shared" si="45"/>
        <v>0</v>
      </c>
      <c r="AC156" s="56">
        <f t="shared" si="46"/>
        <v>0</v>
      </c>
      <c r="AD156" s="56">
        <f t="shared" si="47"/>
        <v>0</v>
      </c>
      <c r="AE156" s="56">
        <f t="shared" si="48"/>
        <v>0</v>
      </c>
      <c r="AF156" s="56">
        <f t="shared" si="49"/>
        <v>0</v>
      </c>
      <c r="AG156" s="56">
        <f t="shared" si="50"/>
        <v>0</v>
      </c>
      <c r="AH156" s="56">
        <f t="shared" si="51"/>
        <v>0</v>
      </c>
    </row>
    <row r="157" spans="2:34" ht="13.2" x14ac:dyDescent="0.25">
      <c r="B157" s="1"/>
      <c r="C157" s="29">
        <f>'T1 2024'!C157</f>
        <v>146</v>
      </c>
      <c r="D157" s="60">
        <f>'T1 2024'!D157</f>
        <v>0</v>
      </c>
      <c r="E157" s="54">
        <f>'T1 2024'!E157</f>
        <v>0</v>
      </c>
      <c r="F157" s="54">
        <f>'T1 2024'!F157</f>
        <v>0</v>
      </c>
      <c r="G157" s="54">
        <f>'T1 2024'!G157</f>
        <v>0</v>
      </c>
      <c r="H157" s="17"/>
      <c r="I157" s="17"/>
      <c r="J157" s="17"/>
      <c r="K157" s="17"/>
      <c r="L157" s="17"/>
      <c r="M157" s="300">
        <f t="shared" si="41"/>
        <v>0</v>
      </c>
      <c r="N157" s="203">
        <f t="shared" si="52"/>
        <v>0</v>
      </c>
      <c r="O157" s="585"/>
      <c r="P157" s="16"/>
      <c r="Q157" s="305">
        <f t="shared" si="53"/>
        <v>0</v>
      </c>
      <c r="R157" s="16"/>
      <c r="S157" s="305" t="e">
        <f t="shared" si="55"/>
        <v>#DIV/0!</v>
      </c>
      <c r="T157" s="302"/>
      <c r="U157" s="303">
        <f t="shared" si="42"/>
        <v>0</v>
      </c>
      <c r="V157" s="246">
        <f t="shared" si="15"/>
        <v>0</v>
      </c>
      <c r="W157" s="304"/>
      <c r="X157" s="245">
        <f t="shared" si="43"/>
        <v>0</v>
      </c>
      <c r="Y157" s="203">
        <f t="shared" si="44"/>
        <v>1</v>
      </c>
      <c r="Z157" s="3"/>
      <c r="AB157" s="56">
        <f t="shared" si="45"/>
        <v>0</v>
      </c>
      <c r="AC157" s="56">
        <f t="shared" si="46"/>
        <v>0</v>
      </c>
      <c r="AD157" s="56">
        <f t="shared" si="47"/>
        <v>0</v>
      </c>
      <c r="AE157" s="56">
        <f t="shared" si="48"/>
        <v>0</v>
      </c>
      <c r="AF157" s="56">
        <f t="shared" si="49"/>
        <v>0</v>
      </c>
      <c r="AG157" s="56">
        <f t="shared" si="50"/>
        <v>0</v>
      </c>
      <c r="AH157" s="56">
        <f t="shared" si="51"/>
        <v>0</v>
      </c>
    </row>
    <row r="158" spans="2:34" ht="13.2" x14ac:dyDescent="0.25">
      <c r="B158" s="1"/>
      <c r="C158" s="29">
        <f>'T1 2024'!C158</f>
        <v>147</v>
      </c>
      <c r="D158" s="60">
        <f>'T1 2024'!D158</f>
        <v>0</v>
      </c>
      <c r="E158" s="54">
        <f>'T1 2024'!E158</f>
        <v>0</v>
      </c>
      <c r="F158" s="54">
        <f>'T1 2024'!F158</f>
        <v>0</v>
      </c>
      <c r="G158" s="54">
        <f>'T1 2024'!G158</f>
        <v>0</v>
      </c>
      <c r="H158" s="17"/>
      <c r="I158" s="17"/>
      <c r="J158" s="17"/>
      <c r="K158" s="17"/>
      <c r="L158" s="17"/>
      <c r="M158" s="300">
        <f t="shared" si="41"/>
        <v>0</v>
      </c>
      <c r="N158" s="203">
        <f t="shared" si="52"/>
        <v>0</v>
      </c>
      <c r="O158" s="585"/>
      <c r="P158" s="16"/>
      <c r="Q158" s="305">
        <f t="shared" si="53"/>
        <v>0</v>
      </c>
      <c r="R158" s="16"/>
      <c r="S158" s="305" t="e">
        <f t="shared" si="55"/>
        <v>#DIV/0!</v>
      </c>
      <c r="T158" s="302"/>
      <c r="U158" s="303">
        <f t="shared" si="42"/>
        <v>0</v>
      </c>
      <c r="V158" s="246">
        <f t="shared" si="15"/>
        <v>0</v>
      </c>
      <c r="W158" s="304"/>
      <c r="X158" s="245">
        <f t="shared" si="43"/>
        <v>0</v>
      </c>
      <c r="Y158" s="203">
        <f t="shared" si="44"/>
        <v>1</v>
      </c>
      <c r="Z158" s="3"/>
      <c r="AB158" s="56">
        <f t="shared" si="45"/>
        <v>0</v>
      </c>
      <c r="AC158" s="56">
        <f t="shared" si="46"/>
        <v>0</v>
      </c>
      <c r="AD158" s="56">
        <f t="shared" si="47"/>
        <v>0</v>
      </c>
      <c r="AE158" s="56">
        <f t="shared" si="48"/>
        <v>0</v>
      </c>
      <c r="AF158" s="56">
        <f t="shared" si="49"/>
        <v>0</v>
      </c>
      <c r="AG158" s="56">
        <f t="shared" si="50"/>
        <v>0</v>
      </c>
      <c r="AH158" s="56">
        <f t="shared" si="51"/>
        <v>0</v>
      </c>
    </row>
    <row r="159" spans="2:34" ht="13.2" x14ac:dyDescent="0.25">
      <c r="B159" s="1"/>
      <c r="C159" s="29">
        <f>'T1 2024'!C159</f>
        <v>148</v>
      </c>
      <c r="D159" s="60">
        <f>'T1 2024'!D159</f>
        <v>0</v>
      </c>
      <c r="E159" s="54">
        <f>'T1 2024'!E159</f>
        <v>0</v>
      </c>
      <c r="F159" s="54">
        <f>'T1 2024'!F159</f>
        <v>0</v>
      </c>
      <c r="G159" s="54">
        <f>'T1 2024'!G159</f>
        <v>0</v>
      </c>
      <c r="H159" s="17"/>
      <c r="I159" s="17"/>
      <c r="J159" s="17"/>
      <c r="K159" s="17"/>
      <c r="L159" s="17"/>
      <c r="M159" s="300">
        <f t="shared" si="41"/>
        <v>0</v>
      </c>
      <c r="N159" s="203">
        <f t="shared" si="52"/>
        <v>0</v>
      </c>
      <c r="O159" s="585"/>
      <c r="P159" s="16"/>
      <c r="Q159" s="305">
        <f t="shared" si="53"/>
        <v>0</v>
      </c>
      <c r="R159" s="16"/>
      <c r="S159" s="305" t="e">
        <f t="shared" si="55"/>
        <v>#DIV/0!</v>
      </c>
      <c r="T159" s="302"/>
      <c r="U159" s="303">
        <f t="shared" si="42"/>
        <v>0</v>
      </c>
      <c r="V159" s="246">
        <f t="shared" si="15"/>
        <v>0</v>
      </c>
      <c r="W159" s="304"/>
      <c r="X159" s="245">
        <f t="shared" si="43"/>
        <v>0</v>
      </c>
      <c r="Y159" s="203">
        <f t="shared" si="44"/>
        <v>1</v>
      </c>
      <c r="Z159" s="3"/>
      <c r="AB159" s="56">
        <f t="shared" si="45"/>
        <v>0</v>
      </c>
      <c r="AC159" s="56">
        <f t="shared" si="46"/>
        <v>0</v>
      </c>
      <c r="AD159" s="56">
        <f t="shared" si="47"/>
        <v>0</v>
      </c>
      <c r="AE159" s="56">
        <f t="shared" si="48"/>
        <v>0</v>
      </c>
      <c r="AF159" s="56">
        <f t="shared" si="49"/>
        <v>0</v>
      </c>
      <c r="AG159" s="56">
        <f t="shared" si="50"/>
        <v>0</v>
      </c>
      <c r="AH159" s="56">
        <f t="shared" si="51"/>
        <v>0</v>
      </c>
    </row>
    <row r="160" spans="2:34" ht="13.2" x14ac:dyDescent="0.25">
      <c r="B160" s="1"/>
      <c r="C160" s="29">
        <f>'T1 2024'!C160</f>
        <v>149</v>
      </c>
      <c r="D160" s="60">
        <f>'T1 2024'!D160</f>
        <v>0</v>
      </c>
      <c r="E160" s="54">
        <f>'T1 2024'!E160</f>
        <v>0</v>
      </c>
      <c r="F160" s="54">
        <f>'T1 2024'!F160</f>
        <v>0</v>
      </c>
      <c r="G160" s="54">
        <f>'T1 2024'!G160</f>
        <v>0</v>
      </c>
      <c r="H160" s="17"/>
      <c r="I160" s="17"/>
      <c r="J160" s="17"/>
      <c r="K160" s="17"/>
      <c r="L160" s="17"/>
      <c r="M160" s="300">
        <f t="shared" si="41"/>
        <v>0</v>
      </c>
      <c r="N160" s="203">
        <f t="shared" si="52"/>
        <v>0</v>
      </c>
      <c r="O160" s="585"/>
      <c r="P160" s="16"/>
      <c r="Q160" s="305">
        <f t="shared" si="53"/>
        <v>0</v>
      </c>
      <c r="R160" s="16"/>
      <c r="S160" s="305" t="e">
        <f t="shared" si="55"/>
        <v>#DIV/0!</v>
      </c>
      <c r="T160" s="302"/>
      <c r="U160" s="303">
        <f t="shared" si="42"/>
        <v>0</v>
      </c>
      <c r="V160" s="246">
        <f t="shared" si="15"/>
        <v>0</v>
      </c>
      <c r="W160" s="304"/>
      <c r="X160" s="245">
        <f t="shared" si="43"/>
        <v>0</v>
      </c>
      <c r="Y160" s="203">
        <f t="shared" si="44"/>
        <v>1</v>
      </c>
      <c r="Z160" s="3"/>
      <c r="AB160" s="56">
        <f t="shared" si="45"/>
        <v>0</v>
      </c>
      <c r="AC160" s="56">
        <f t="shared" si="46"/>
        <v>0</v>
      </c>
      <c r="AD160" s="56">
        <f t="shared" si="47"/>
        <v>0</v>
      </c>
      <c r="AE160" s="56">
        <f t="shared" si="48"/>
        <v>0</v>
      </c>
      <c r="AF160" s="56">
        <f t="shared" si="49"/>
        <v>0</v>
      </c>
      <c r="AG160" s="56">
        <f t="shared" si="50"/>
        <v>0</v>
      </c>
      <c r="AH160" s="56">
        <f t="shared" si="51"/>
        <v>0</v>
      </c>
    </row>
    <row r="161" spans="2:34" ht="13.2" x14ac:dyDescent="0.25">
      <c r="B161" s="1"/>
      <c r="C161" s="29">
        <f>'T1 2024'!C161</f>
        <v>150</v>
      </c>
      <c r="D161" s="60">
        <f>'T1 2024'!D161</f>
        <v>0</v>
      </c>
      <c r="E161" s="54">
        <f>'T1 2024'!E161</f>
        <v>0</v>
      </c>
      <c r="F161" s="54">
        <f>'T1 2024'!F161</f>
        <v>0</v>
      </c>
      <c r="G161" s="54">
        <f>'T1 2024'!G161</f>
        <v>0</v>
      </c>
      <c r="H161" s="17"/>
      <c r="I161" s="17"/>
      <c r="J161" s="17"/>
      <c r="K161" s="17"/>
      <c r="L161" s="17"/>
      <c r="M161" s="300">
        <f t="shared" si="41"/>
        <v>0</v>
      </c>
      <c r="N161" s="203">
        <f t="shared" si="52"/>
        <v>0</v>
      </c>
      <c r="O161" s="585"/>
      <c r="P161" s="16"/>
      <c r="Q161" s="305">
        <f t="shared" si="53"/>
        <v>0</v>
      </c>
      <c r="R161" s="16"/>
      <c r="S161" s="305" t="e">
        <f t="shared" si="55"/>
        <v>#DIV/0!</v>
      </c>
      <c r="T161" s="302"/>
      <c r="U161" s="303">
        <f t="shared" si="42"/>
        <v>0</v>
      </c>
      <c r="V161" s="246">
        <f t="shared" si="15"/>
        <v>0</v>
      </c>
      <c r="W161" s="304"/>
      <c r="X161" s="245">
        <f t="shared" si="43"/>
        <v>0</v>
      </c>
      <c r="Y161" s="203">
        <f t="shared" si="44"/>
        <v>1</v>
      </c>
      <c r="Z161" s="3"/>
      <c r="AB161" s="56">
        <f t="shared" si="45"/>
        <v>0</v>
      </c>
      <c r="AC161" s="56">
        <f t="shared" si="46"/>
        <v>0</v>
      </c>
      <c r="AD161" s="56">
        <f t="shared" si="47"/>
        <v>0</v>
      </c>
      <c r="AE161" s="56">
        <f t="shared" si="48"/>
        <v>0</v>
      </c>
      <c r="AF161" s="56">
        <f t="shared" si="49"/>
        <v>0</v>
      </c>
      <c r="AG161" s="56">
        <f t="shared" si="50"/>
        <v>0</v>
      </c>
      <c r="AH161" s="56">
        <f t="shared" si="51"/>
        <v>0</v>
      </c>
    </row>
    <row r="162" spans="2:34" ht="13.2" x14ac:dyDescent="0.25">
      <c r="B162" s="1"/>
      <c r="C162" s="29">
        <f>'T1 2024'!C162</f>
        <v>151</v>
      </c>
      <c r="D162" s="60">
        <f>'T1 2024'!D162</f>
        <v>0</v>
      </c>
      <c r="E162" s="54">
        <f>'T1 2024'!E162</f>
        <v>0</v>
      </c>
      <c r="F162" s="54">
        <f>'T1 2024'!F162</f>
        <v>0</v>
      </c>
      <c r="G162" s="54">
        <f>'T1 2024'!G162</f>
        <v>0</v>
      </c>
      <c r="H162" s="17"/>
      <c r="I162" s="17"/>
      <c r="J162" s="17"/>
      <c r="K162" s="17"/>
      <c r="L162" s="17"/>
      <c r="M162" s="300">
        <f t="shared" si="41"/>
        <v>0</v>
      </c>
      <c r="N162" s="203">
        <f t="shared" si="52"/>
        <v>0</v>
      </c>
      <c r="O162" s="585"/>
      <c r="P162" s="16"/>
      <c r="Q162" s="305">
        <f t="shared" si="53"/>
        <v>0</v>
      </c>
      <c r="R162" s="16"/>
      <c r="S162" s="305" t="e">
        <f t="shared" si="55"/>
        <v>#DIV/0!</v>
      </c>
      <c r="T162" s="302"/>
      <c r="U162" s="303">
        <f t="shared" si="42"/>
        <v>0</v>
      </c>
      <c r="V162" s="246">
        <f t="shared" si="15"/>
        <v>0</v>
      </c>
      <c r="W162" s="304"/>
      <c r="X162" s="245">
        <f t="shared" si="43"/>
        <v>0</v>
      </c>
      <c r="Y162" s="203">
        <f t="shared" si="44"/>
        <v>1</v>
      </c>
      <c r="Z162" s="3"/>
      <c r="AB162" s="56">
        <f t="shared" si="45"/>
        <v>0</v>
      </c>
      <c r="AC162" s="56">
        <f t="shared" si="46"/>
        <v>0</v>
      </c>
      <c r="AD162" s="56">
        <f t="shared" si="47"/>
        <v>0</v>
      </c>
      <c r="AE162" s="56">
        <f t="shared" si="48"/>
        <v>0</v>
      </c>
      <c r="AF162" s="56">
        <f t="shared" si="49"/>
        <v>0</v>
      </c>
      <c r="AG162" s="56">
        <f t="shared" si="50"/>
        <v>0</v>
      </c>
      <c r="AH162" s="56">
        <f t="shared" si="51"/>
        <v>0</v>
      </c>
    </row>
    <row r="163" spans="2:34" ht="13.2" x14ac:dyDescent="0.25">
      <c r="B163" s="1"/>
      <c r="C163" s="29">
        <f>'T1 2024'!C163</f>
        <v>152</v>
      </c>
      <c r="D163" s="60">
        <f>'T1 2024'!D163</f>
        <v>0</v>
      </c>
      <c r="E163" s="54">
        <f>'T1 2024'!E163</f>
        <v>0</v>
      </c>
      <c r="F163" s="54">
        <f>'T1 2024'!F163</f>
        <v>0</v>
      </c>
      <c r="G163" s="54">
        <f>'T1 2024'!G163</f>
        <v>0</v>
      </c>
      <c r="H163" s="17"/>
      <c r="I163" s="17"/>
      <c r="J163" s="17"/>
      <c r="K163" s="17"/>
      <c r="L163" s="17"/>
      <c r="M163" s="300">
        <f t="shared" si="41"/>
        <v>0</v>
      </c>
      <c r="N163" s="203">
        <f t="shared" si="52"/>
        <v>0</v>
      </c>
      <c r="O163" s="585"/>
      <c r="P163" s="16"/>
      <c r="Q163" s="305">
        <f t="shared" si="53"/>
        <v>0</v>
      </c>
      <c r="R163" s="16"/>
      <c r="S163" s="305" t="e">
        <f t="shared" si="55"/>
        <v>#DIV/0!</v>
      </c>
      <c r="T163" s="302"/>
      <c r="U163" s="303">
        <f t="shared" si="42"/>
        <v>0</v>
      </c>
      <c r="V163" s="246">
        <f t="shared" si="15"/>
        <v>0</v>
      </c>
      <c r="W163" s="304"/>
      <c r="X163" s="245">
        <f t="shared" si="43"/>
        <v>0</v>
      </c>
      <c r="Y163" s="203">
        <f t="shared" si="44"/>
        <v>1</v>
      </c>
      <c r="Z163" s="3"/>
      <c r="AB163" s="56">
        <f t="shared" si="45"/>
        <v>0</v>
      </c>
      <c r="AC163" s="56">
        <f t="shared" si="46"/>
        <v>0</v>
      </c>
      <c r="AD163" s="56">
        <f t="shared" si="47"/>
        <v>0</v>
      </c>
      <c r="AE163" s="56">
        <f t="shared" si="48"/>
        <v>0</v>
      </c>
      <c r="AF163" s="56">
        <f t="shared" si="49"/>
        <v>0</v>
      </c>
      <c r="AG163" s="56">
        <f t="shared" si="50"/>
        <v>0</v>
      </c>
      <c r="AH163" s="56">
        <f t="shared" si="51"/>
        <v>0</v>
      </c>
    </row>
    <row r="164" spans="2:34" ht="13.2" x14ac:dyDescent="0.25">
      <c r="B164" s="1"/>
      <c r="C164" s="29">
        <f>'T1 2024'!C164</f>
        <v>153</v>
      </c>
      <c r="D164" s="60">
        <f>'T1 2024'!D164</f>
        <v>0</v>
      </c>
      <c r="E164" s="54">
        <f>'T1 2024'!E164</f>
        <v>0</v>
      </c>
      <c r="F164" s="54">
        <f>'T1 2024'!F164</f>
        <v>0</v>
      </c>
      <c r="G164" s="54">
        <f>'T1 2024'!G164</f>
        <v>0</v>
      </c>
      <c r="H164" s="17"/>
      <c r="I164" s="17"/>
      <c r="J164" s="17"/>
      <c r="K164" s="17"/>
      <c r="L164" s="17"/>
      <c r="M164" s="300">
        <f t="shared" si="41"/>
        <v>0</v>
      </c>
      <c r="N164" s="203">
        <f t="shared" si="52"/>
        <v>0</v>
      </c>
      <c r="O164" s="585"/>
      <c r="P164" s="16"/>
      <c r="Q164" s="305">
        <f t="shared" si="53"/>
        <v>0</v>
      </c>
      <c r="R164" s="16"/>
      <c r="S164" s="305" t="e">
        <f t="shared" si="55"/>
        <v>#DIV/0!</v>
      </c>
      <c r="T164" s="302"/>
      <c r="U164" s="303">
        <f t="shared" si="42"/>
        <v>0</v>
      </c>
      <c r="V164" s="246">
        <f t="shared" si="15"/>
        <v>0</v>
      </c>
      <c r="W164" s="304"/>
      <c r="X164" s="245">
        <f t="shared" si="43"/>
        <v>0</v>
      </c>
      <c r="Y164" s="203">
        <f t="shared" si="44"/>
        <v>1</v>
      </c>
      <c r="Z164" s="3"/>
      <c r="AB164" s="56">
        <f t="shared" si="45"/>
        <v>0</v>
      </c>
      <c r="AC164" s="56">
        <f t="shared" si="46"/>
        <v>0</v>
      </c>
      <c r="AD164" s="56">
        <f t="shared" si="47"/>
        <v>0</v>
      </c>
      <c r="AE164" s="56">
        <f t="shared" si="48"/>
        <v>0</v>
      </c>
      <c r="AF164" s="56">
        <f t="shared" si="49"/>
        <v>0</v>
      </c>
      <c r="AG164" s="56">
        <f t="shared" si="50"/>
        <v>0</v>
      </c>
      <c r="AH164" s="56">
        <f t="shared" si="51"/>
        <v>0</v>
      </c>
    </row>
    <row r="165" spans="2:34" ht="13.2" x14ac:dyDescent="0.25">
      <c r="B165" s="1"/>
      <c r="C165" s="29">
        <f>'T1 2024'!C165</f>
        <v>154</v>
      </c>
      <c r="D165" s="60">
        <f>'T1 2024'!D165</f>
        <v>0</v>
      </c>
      <c r="E165" s="54">
        <f>'T1 2024'!E165</f>
        <v>0</v>
      </c>
      <c r="F165" s="54">
        <f>'T1 2024'!F165</f>
        <v>0</v>
      </c>
      <c r="G165" s="54">
        <f>'T1 2024'!G165</f>
        <v>0</v>
      </c>
      <c r="H165" s="17"/>
      <c r="I165" s="17"/>
      <c r="J165" s="17"/>
      <c r="K165" s="17"/>
      <c r="L165" s="17"/>
      <c r="M165" s="300">
        <f t="shared" si="41"/>
        <v>0</v>
      </c>
      <c r="N165" s="203">
        <f t="shared" si="52"/>
        <v>0</v>
      </c>
      <c r="O165" s="585"/>
      <c r="P165" s="16"/>
      <c r="Q165" s="305">
        <f t="shared" si="53"/>
        <v>0</v>
      </c>
      <c r="R165" s="16"/>
      <c r="S165" s="305" t="e">
        <f t="shared" si="55"/>
        <v>#DIV/0!</v>
      </c>
      <c r="T165" s="302"/>
      <c r="U165" s="303">
        <f t="shared" si="42"/>
        <v>0</v>
      </c>
      <c r="V165" s="246">
        <f t="shared" si="15"/>
        <v>0</v>
      </c>
      <c r="W165" s="304"/>
      <c r="X165" s="245">
        <f t="shared" si="43"/>
        <v>0</v>
      </c>
      <c r="Y165" s="203">
        <f t="shared" si="44"/>
        <v>1</v>
      </c>
      <c r="Z165" s="3"/>
      <c r="AB165" s="56">
        <f t="shared" si="45"/>
        <v>0</v>
      </c>
      <c r="AC165" s="56">
        <f t="shared" si="46"/>
        <v>0</v>
      </c>
      <c r="AD165" s="56">
        <f t="shared" si="47"/>
        <v>0</v>
      </c>
      <c r="AE165" s="56">
        <f t="shared" si="48"/>
        <v>0</v>
      </c>
      <c r="AF165" s="56">
        <f t="shared" si="49"/>
        <v>0</v>
      </c>
      <c r="AG165" s="56">
        <f t="shared" si="50"/>
        <v>0</v>
      </c>
      <c r="AH165" s="56">
        <f t="shared" si="51"/>
        <v>0</v>
      </c>
    </row>
    <row r="166" spans="2:34" ht="13.2" x14ac:dyDescent="0.25">
      <c r="B166" s="1"/>
      <c r="C166" s="29">
        <f>'T1 2024'!C166</f>
        <v>155</v>
      </c>
      <c r="D166" s="60">
        <f>'T1 2024'!D166</f>
        <v>0</v>
      </c>
      <c r="E166" s="54">
        <f>'T1 2024'!E166</f>
        <v>0</v>
      </c>
      <c r="F166" s="54">
        <f>'T1 2024'!F166</f>
        <v>0</v>
      </c>
      <c r="G166" s="54">
        <f>'T1 2024'!G166</f>
        <v>0</v>
      </c>
      <c r="H166" s="17"/>
      <c r="I166" s="17"/>
      <c r="J166" s="17"/>
      <c r="K166" s="17"/>
      <c r="L166" s="17"/>
      <c r="M166" s="300">
        <f t="shared" si="41"/>
        <v>0</v>
      </c>
      <c r="N166" s="203">
        <f t="shared" si="52"/>
        <v>0</v>
      </c>
      <c r="O166" s="585"/>
      <c r="P166" s="16"/>
      <c r="Q166" s="305">
        <f t="shared" si="53"/>
        <v>0</v>
      </c>
      <c r="R166" s="16"/>
      <c r="S166" s="305" t="e">
        <f t="shared" si="55"/>
        <v>#DIV/0!</v>
      </c>
      <c r="T166" s="302"/>
      <c r="U166" s="303">
        <f t="shared" si="42"/>
        <v>0</v>
      </c>
      <c r="V166" s="246">
        <f t="shared" si="15"/>
        <v>0</v>
      </c>
      <c r="W166" s="304"/>
      <c r="X166" s="245">
        <f t="shared" si="43"/>
        <v>0</v>
      </c>
      <c r="Y166" s="203">
        <f t="shared" si="44"/>
        <v>1</v>
      </c>
      <c r="Z166" s="3"/>
      <c r="AB166" s="56">
        <f t="shared" si="45"/>
        <v>0</v>
      </c>
      <c r="AC166" s="56">
        <f t="shared" si="46"/>
        <v>0</v>
      </c>
      <c r="AD166" s="56">
        <f t="shared" si="47"/>
        <v>0</v>
      </c>
      <c r="AE166" s="56">
        <f t="shared" si="48"/>
        <v>0</v>
      </c>
      <c r="AF166" s="56">
        <f t="shared" si="49"/>
        <v>0</v>
      </c>
      <c r="AG166" s="56">
        <f t="shared" si="50"/>
        <v>0</v>
      </c>
      <c r="AH166" s="56">
        <f t="shared" si="51"/>
        <v>0</v>
      </c>
    </row>
    <row r="167" spans="2:34" ht="13.2" x14ac:dyDescent="0.25">
      <c r="B167" s="1"/>
      <c r="C167" s="29">
        <f>'T1 2024'!C167</f>
        <v>156</v>
      </c>
      <c r="D167" s="60">
        <f>'T1 2024'!D167</f>
        <v>0</v>
      </c>
      <c r="E167" s="54">
        <f>'T1 2024'!E167</f>
        <v>0</v>
      </c>
      <c r="F167" s="54">
        <f>'T1 2024'!F167</f>
        <v>0</v>
      </c>
      <c r="G167" s="54">
        <f>'T1 2024'!G167</f>
        <v>0</v>
      </c>
      <c r="H167" s="17"/>
      <c r="I167" s="17"/>
      <c r="J167" s="17"/>
      <c r="K167" s="17"/>
      <c r="L167" s="17"/>
      <c r="M167" s="300">
        <f t="shared" si="41"/>
        <v>0</v>
      </c>
      <c r="N167" s="203">
        <f t="shared" si="52"/>
        <v>0</v>
      </c>
      <c r="O167" s="585"/>
      <c r="P167" s="16"/>
      <c r="Q167" s="305">
        <f t="shared" si="53"/>
        <v>0</v>
      </c>
      <c r="R167" s="16"/>
      <c r="S167" s="305" t="e">
        <f t="shared" si="55"/>
        <v>#DIV/0!</v>
      </c>
      <c r="T167" s="302"/>
      <c r="U167" s="303">
        <f t="shared" si="42"/>
        <v>0</v>
      </c>
      <c r="V167" s="246">
        <f t="shared" si="15"/>
        <v>0</v>
      </c>
      <c r="W167" s="304"/>
      <c r="X167" s="245">
        <f t="shared" si="43"/>
        <v>0</v>
      </c>
      <c r="Y167" s="203">
        <f t="shared" si="44"/>
        <v>1</v>
      </c>
      <c r="Z167" s="3"/>
      <c r="AB167" s="56">
        <f t="shared" si="45"/>
        <v>0</v>
      </c>
      <c r="AC167" s="56">
        <f t="shared" si="46"/>
        <v>0</v>
      </c>
      <c r="AD167" s="56">
        <f t="shared" si="47"/>
        <v>0</v>
      </c>
      <c r="AE167" s="56">
        <f t="shared" si="48"/>
        <v>0</v>
      </c>
      <c r="AF167" s="56">
        <f t="shared" si="49"/>
        <v>0</v>
      </c>
      <c r="AG167" s="56">
        <f t="shared" si="50"/>
        <v>0</v>
      </c>
      <c r="AH167" s="56">
        <f t="shared" si="51"/>
        <v>0</v>
      </c>
    </row>
    <row r="168" spans="2:34" ht="13.2" x14ac:dyDescent="0.25">
      <c r="B168" s="1"/>
      <c r="C168" s="29">
        <f>'T1 2024'!C168</f>
        <v>157</v>
      </c>
      <c r="D168" s="60">
        <f>'T1 2024'!D168</f>
        <v>0</v>
      </c>
      <c r="E168" s="54">
        <f>'T1 2024'!E168</f>
        <v>0</v>
      </c>
      <c r="F168" s="54">
        <f>'T1 2024'!F168</f>
        <v>0</v>
      </c>
      <c r="G168" s="54">
        <f>'T1 2024'!G168</f>
        <v>0</v>
      </c>
      <c r="H168" s="17"/>
      <c r="I168" s="17"/>
      <c r="J168" s="17"/>
      <c r="K168" s="17"/>
      <c r="L168" s="17"/>
      <c r="M168" s="300">
        <f t="shared" si="41"/>
        <v>0</v>
      </c>
      <c r="N168" s="203">
        <f t="shared" si="52"/>
        <v>0</v>
      </c>
      <c r="O168" s="585"/>
      <c r="P168" s="16"/>
      <c r="Q168" s="305">
        <f t="shared" si="53"/>
        <v>0</v>
      </c>
      <c r="R168" s="16"/>
      <c r="S168" s="305" t="e">
        <f t="shared" si="55"/>
        <v>#DIV/0!</v>
      </c>
      <c r="T168" s="302"/>
      <c r="U168" s="303">
        <f t="shared" si="42"/>
        <v>0</v>
      </c>
      <c r="V168" s="246">
        <f t="shared" si="15"/>
        <v>0</v>
      </c>
      <c r="W168" s="304"/>
      <c r="X168" s="245">
        <f t="shared" si="43"/>
        <v>0</v>
      </c>
      <c r="Y168" s="203">
        <f t="shared" si="44"/>
        <v>1</v>
      </c>
      <c r="Z168" s="3"/>
      <c r="AB168" s="56">
        <f t="shared" si="45"/>
        <v>0</v>
      </c>
      <c r="AC168" s="56">
        <f t="shared" si="46"/>
        <v>0</v>
      </c>
      <c r="AD168" s="56">
        <f t="shared" si="47"/>
        <v>0</v>
      </c>
      <c r="AE168" s="56">
        <f t="shared" si="48"/>
        <v>0</v>
      </c>
      <c r="AF168" s="56">
        <f t="shared" si="49"/>
        <v>0</v>
      </c>
      <c r="AG168" s="56">
        <f t="shared" si="50"/>
        <v>0</v>
      </c>
      <c r="AH168" s="56">
        <f t="shared" si="51"/>
        <v>0</v>
      </c>
    </row>
    <row r="169" spans="2:34" ht="13.2" x14ac:dyDescent="0.25">
      <c r="B169" s="1"/>
      <c r="C169" s="29">
        <f>'T1 2024'!C169</f>
        <v>158</v>
      </c>
      <c r="D169" s="60">
        <f>'T1 2024'!D169</f>
        <v>0</v>
      </c>
      <c r="E169" s="54">
        <f>'T1 2024'!E169</f>
        <v>0</v>
      </c>
      <c r="F169" s="54">
        <f>'T1 2024'!F169</f>
        <v>0</v>
      </c>
      <c r="G169" s="54">
        <f>'T1 2024'!G169</f>
        <v>0</v>
      </c>
      <c r="H169" s="17"/>
      <c r="I169" s="17"/>
      <c r="J169" s="17"/>
      <c r="K169" s="17"/>
      <c r="L169" s="17"/>
      <c r="M169" s="300">
        <f t="shared" si="41"/>
        <v>0</v>
      </c>
      <c r="N169" s="203">
        <f t="shared" si="52"/>
        <v>0</v>
      </c>
      <c r="O169" s="585"/>
      <c r="P169" s="16"/>
      <c r="Q169" s="305">
        <f t="shared" si="53"/>
        <v>0</v>
      </c>
      <c r="R169" s="16"/>
      <c r="S169" s="305" t="e">
        <f t="shared" si="55"/>
        <v>#DIV/0!</v>
      </c>
      <c r="T169" s="302"/>
      <c r="U169" s="303">
        <f t="shared" si="42"/>
        <v>0</v>
      </c>
      <c r="V169" s="246">
        <f t="shared" si="15"/>
        <v>0</v>
      </c>
      <c r="W169" s="304"/>
      <c r="X169" s="245">
        <f t="shared" si="43"/>
        <v>0</v>
      </c>
      <c r="Y169" s="203">
        <f t="shared" si="44"/>
        <v>1</v>
      </c>
      <c r="Z169" s="3"/>
      <c r="AB169" s="56">
        <f t="shared" si="45"/>
        <v>0</v>
      </c>
      <c r="AC169" s="56">
        <f t="shared" si="46"/>
        <v>0</v>
      </c>
      <c r="AD169" s="56">
        <f t="shared" si="47"/>
        <v>0</v>
      </c>
      <c r="AE169" s="56">
        <f t="shared" si="48"/>
        <v>0</v>
      </c>
      <c r="AF169" s="56">
        <f t="shared" si="49"/>
        <v>0</v>
      </c>
      <c r="AG169" s="56">
        <f t="shared" si="50"/>
        <v>0</v>
      </c>
      <c r="AH169" s="56">
        <f t="shared" si="51"/>
        <v>0</v>
      </c>
    </row>
    <row r="170" spans="2:34" ht="13.2" x14ac:dyDescent="0.25">
      <c r="B170" s="1"/>
      <c r="C170" s="29">
        <f>'T1 2024'!C170</f>
        <v>159</v>
      </c>
      <c r="D170" s="60">
        <f>'T1 2024'!D170</f>
        <v>0</v>
      </c>
      <c r="E170" s="54">
        <f>'T1 2024'!E170</f>
        <v>0</v>
      </c>
      <c r="F170" s="54">
        <f>'T1 2024'!F170</f>
        <v>0</v>
      </c>
      <c r="G170" s="54">
        <f>'T1 2024'!G170</f>
        <v>0</v>
      </c>
      <c r="H170" s="17"/>
      <c r="I170" s="17"/>
      <c r="J170" s="17"/>
      <c r="K170" s="17"/>
      <c r="L170" s="17"/>
      <c r="M170" s="300">
        <f t="shared" si="41"/>
        <v>0</v>
      </c>
      <c r="N170" s="203">
        <f t="shared" si="52"/>
        <v>0</v>
      </c>
      <c r="O170" s="585"/>
      <c r="P170" s="16"/>
      <c r="Q170" s="305">
        <f t="shared" si="53"/>
        <v>0</v>
      </c>
      <c r="R170" s="16"/>
      <c r="S170" s="305" t="e">
        <f t="shared" si="55"/>
        <v>#DIV/0!</v>
      </c>
      <c r="T170" s="302"/>
      <c r="U170" s="303">
        <f t="shared" si="42"/>
        <v>0</v>
      </c>
      <c r="V170" s="246">
        <f t="shared" si="15"/>
        <v>0</v>
      </c>
      <c r="W170" s="304"/>
      <c r="X170" s="245">
        <f t="shared" si="43"/>
        <v>0</v>
      </c>
      <c r="Y170" s="203">
        <f t="shared" si="44"/>
        <v>1</v>
      </c>
      <c r="Z170" s="3"/>
      <c r="AB170" s="56">
        <f t="shared" si="45"/>
        <v>0</v>
      </c>
      <c r="AC170" s="56">
        <f t="shared" si="46"/>
        <v>0</v>
      </c>
      <c r="AD170" s="56">
        <f t="shared" si="47"/>
        <v>0</v>
      </c>
      <c r="AE170" s="56">
        <f t="shared" si="48"/>
        <v>0</v>
      </c>
      <c r="AF170" s="56">
        <f t="shared" si="49"/>
        <v>0</v>
      </c>
      <c r="AG170" s="56">
        <f t="shared" si="50"/>
        <v>0</v>
      </c>
      <c r="AH170" s="56">
        <f t="shared" si="51"/>
        <v>0</v>
      </c>
    </row>
    <row r="171" spans="2:34" ht="13.2" x14ac:dyDescent="0.25">
      <c r="B171" s="1"/>
      <c r="C171" s="29">
        <f>'T1 2024'!C171</f>
        <v>160</v>
      </c>
      <c r="D171" s="60">
        <f>'T1 2024'!D171</f>
        <v>0</v>
      </c>
      <c r="E171" s="54">
        <f>'T1 2024'!E171</f>
        <v>0</v>
      </c>
      <c r="F171" s="54">
        <f>'T1 2024'!F171</f>
        <v>0</v>
      </c>
      <c r="G171" s="54">
        <f>'T1 2024'!G171</f>
        <v>0</v>
      </c>
      <c r="H171" s="17"/>
      <c r="I171" s="17"/>
      <c r="J171" s="17"/>
      <c r="K171" s="17"/>
      <c r="L171" s="17"/>
      <c r="M171" s="300">
        <f t="shared" si="41"/>
        <v>0</v>
      </c>
      <c r="N171" s="203">
        <f t="shared" si="52"/>
        <v>0</v>
      </c>
      <c r="O171" s="585"/>
      <c r="P171" s="16"/>
      <c r="Q171" s="305">
        <f t="shared" si="53"/>
        <v>0</v>
      </c>
      <c r="R171" s="16"/>
      <c r="S171" s="305" t="e">
        <f t="shared" si="55"/>
        <v>#DIV/0!</v>
      </c>
      <c r="T171" s="302"/>
      <c r="U171" s="303">
        <f t="shared" si="42"/>
        <v>0</v>
      </c>
      <c r="V171" s="246">
        <f t="shared" si="15"/>
        <v>0</v>
      </c>
      <c r="W171" s="304"/>
      <c r="X171" s="245">
        <f t="shared" si="43"/>
        <v>0</v>
      </c>
      <c r="Y171" s="203">
        <f t="shared" si="44"/>
        <v>1</v>
      </c>
      <c r="Z171" s="3"/>
      <c r="AB171" s="56">
        <f t="shared" si="45"/>
        <v>0</v>
      </c>
      <c r="AC171" s="56">
        <f t="shared" si="46"/>
        <v>0</v>
      </c>
      <c r="AD171" s="56">
        <f t="shared" si="47"/>
        <v>0</v>
      </c>
      <c r="AE171" s="56">
        <f t="shared" si="48"/>
        <v>0</v>
      </c>
      <c r="AF171" s="56">
        <f t="shared" si="49"/>
        <v>0</v>
      </c>
      <c r="AG171" s="56">
        <f t="shared" si="50"/>
        <v>0</v>
      </c>
      <c r="AH171" s="56">
        <f t="shared" si="51"/>
        <v>0</v>
      </c>
    </row>
    <row r="172" spans="2:34" ht="13.2" x14ac:dyDescent="0.25">
      <c r="B172" s="1"/>
      <c r="C172" s="29">
        <f>'T1 2024'!C172</f>
        <v>161</v>
      </c>
      <c r="D172" s="60">
        <f>'T1 2024'!D172</f>
        <v>0</v>
      </c>
      <c r="E172" s="54">
        <f>'T1 2024'!E172</f>
        <v>0</v>
      </c>
      <c r="F172" s="54">
        <f>'T1 2024'!F172</f>
        <v>0</v>
      </c>
      <c r="G172" s="54">
        <f>'T1 2024'!G172</f>
        <v>0</v>
      </c>
      <c r="H172" s="17"/>
      <c r="I172" s="17"/>
      <c r="J172" s="17"/>
      <c r="K172" s="17"/>
      <c r="L172" s="17"/>
      <c r="M172" s="300">
        <f t="shared" si="41"/>
        <v>0</v>
      </c>
      <c r="N172" s="203">
        <f t="shared" si="52"/>
        <v>0</v>
      </c>
      <c r="O172" s="585"/>
      <c r="P172" s="16"/>
      <c r="Q172" s="305">
        <f t="shared" si="53"/>
        <v>0</v>
      </c>
      <c r="R172" s="16"/>
      <c r="S172" s="305" t="e">
        <f t="shared" si="55"/>
        <v>#DIV/0!</v>
      </c>
      <c r="T172" s="302"/>
      <c r="U172" s="303">
        <f t="shared" si="42"/>
        <v>0</v>
      </c>
      <c r="V172" s="246">
        <f t="shared" si="15"/>
        <v>0</v>
      </c>
      <c r="W172" s="304"/>
      <c r="X172" s="245">
        <f t="shared" si="43"/>
        <v>0</v>
      </c>
      <c r="Y172" s="203">
        <f t="shared" si="44"/>
        <v>1</v>
      </c>
      <c r="Z172" s="3"/>
      <c r="AB172" s="56">
        <f t="shared" si="45"/>
        <v>0</v>
      </c>
      <c r="AC172" s="56">
        <f t="shared" si="46"/>
        <v>0</v>
      </c>
      <c r="AD172" s="56">
        <f t="shared" si="47"/>
        <v>0</v>
      </c>
      <c r="AE172" s="56">
        <f t="shared" si="48"/>
        <v>0</v>
      </c>
      <c r="AF172" s="56">
        <f t="shared" si="49"/>
        <v>0</v>
      </c>
      <c r="AG172" s="56">
        <f t="shared" si="50"/>
        <v>0</v>
      </c>
      <c r="AH172" s="56">
        <f t="shared" si="51"/>
        <v>0</v>
      </c>
    </row>
    <row r="173" spans="2:34" ht="13.2" x14ac:dyDescent="0.25">
      <c r="B173" s="1"/>
      <c r="C173" s="29">
        <f>'T1 2024'!C173</f>
        <v>162</v>
      </c>
      <c r="D173" s="60">
        <f>'T1 2024'!D173</f>
        <v>0</v>
      </c>
      <c r="E173" s="54">
        <f>'T1 2024'!E173</f>
        <v>0</v>
      </c>
      <c r="F173" s="54">
        <f>'T1 2024'!F173</f>
        <v>0</v>
      </c>
      <c r="G173" s="54">
        <f>'T1 2024'!G173</f>
        <v>0</v>
      </c>
      <c r="H173" s="17"/>
      <c r="I173" s="17"/>
      <c r="J173" s="17"/>
      <c r="K173" s="17"/>
      <c r="L173" s="17"/>
      <c r="M173" s="300">
        <f t="shared" si="41"/>
        <v>0</v>
      </c>
      <c r="N173" s="203">
        <f t="shared" si="52"/>
        <v>0</v>
      </c>
      <c r="O173" s="585"/>
      <c r="P173" s="16"/>
      <c r="Q173" s="305">
        <f t="shared" si="53"/>
        <v>0</v>
      </c>
      <c r="R173" s="16"/>
      <c r="S173" s="305" t="e">
        <f t="shared" si="55"/>
        <v>#DIV/0!</v>
      </c>
      <c r="T173" s="302"/>
      <c r="U173" s="303">
        <f t="shared" si="42"/>
        <v>0</v>
      </c>
      <c r="V173" s="246">
        <f t="shared" si="15"/>
        <v>0</v>
      </c>
      <c r="W173" s="304"/>
      <c r="X173" s="245">
        <f t="shared" si="43"/>
        <v>0</v>
      </c>
      <c r="Y173" s="203">
        <f t="shared" si="44"/>
        <v>1</v>
      </c>
      <c r="Z173" s="3"/>
      <c r="AB173" s="56">
        <f t="shared" si="45"/>
        <v>0</v>
      </c>
      <c r="AC173" s="56">
        <f t="shared" si="46"/>
        <v>0</v>
      </c>
      <c r="AD173" s="56">
        <f t="shared" si="47"/>
        <v>0</v>
      </c>
      <c r="AE173" s="56">
        <f t="shared" si="48"/>
        <v>0</v>
      </c>
      <c r="AF173" s="56">
        <f t="shared" si="49"/>
        <v>0</v>
      </c>
      <c r="AG173" s="56">
        <f t="shared" si="50"/>
        <v>0</v>
      </c>
      <c r="AH173" s="56">
        <f t="shared" si="51"/>
        <v>0</v>
      </c>
    </row>
    <row r="174" spans="2:34" ht="13.2" x14ac:dyDescent="0.25">
      <c r="B174" s="1"/>
      <c r="C174" s="29">
        <f>'T1 2024'!C174</f>
        <v>163</v>
      </c>
      <c r="D174" s="60">
        <f>'T1 2024'!D174</f>
        <v>0</v>
      </c>
      <c r="E174" s="54">
        <f>'T1 2024'!E174</f>
        <v>0</v>
      </c>
      <c r="F174" s="54">
        <f>'T1 2024'!F174</f>
        <v>0</v>
      </c>
      <c r="G174" s="54">
        <f>'T1 2024'!G174</f>
        <v>0</v>
      </c>
      <c r="H174" s="17"/>
      <c r="I174" s="17"/>
      <c r="J174" s="17"/>
      <c r="K174" s="17"/>
      <c r="L174" s="17"/>
      <c r="M174" s="300">
        <f t="shared" si="41"/>
        <v>0</v>
      </c>
      <c r="N174" s="203">
        <f t="shared" si="52"/>
        <v>0</v>
      </c>
      <c r="O174" s="585"/>
      <c r="P174" s="16"/>
      <c r="Q174" s="305">
        <f t="shared" si="53"/>
        <v>0</v>
      </c>
      <c r="R174" s="16"/>
      <c r="S174" s="305" t="e">
        <f t="shared" si="55"/>
        <v>#DIV/0!</v>
      </c>
      <c r="T174" s="302"/>
      <c r="U174" s="303">
        <f t="shared" si="42"/>
        <v>0</v>
      </c>
      <c r="V174" s="246">
        <f t="shared" si="15"/>
        <v>0</v>
      </c>
      <c r="W174" s="304"/>
      <c r="X174" s="245">
        <f t="shared" si="43"/>
        <v>0</v>
      </c>
      <c r="Y174" s="203">
        <f t="shared" si="44"/>
        <v>1</v>
      </c>
      <c r="Z174" s="3"/>
      <c r="AB174" s="56">
        <f t="shared" si="45"/>
        <v>0</v>
      </c>
      <c r="AC174" s="56">
        <f t="shared" si="46"/>
        <v>0</v>
      </c>
      <c r="AD174" s="56">
        <f t="shared" si="47"/>
        <v>0</v>
      </c>
      <c r="AE174" s="56">
        <f t="shared" si="48"/>
        <v>0</v>
      </c>
      <c r="AF174" s="56">
        <f t="shared" si="49"/>
        <v>0</v>
      </c>
      <c r="AG174" s="56">
        <f t="shared" si="50"/>
        <v>0</v>
      </c>
      <c r="AH174" s="56">
        <f t="shared" si="51"/>
        <v>0</v>
      </c>
    </row>
    <row r="175" spans="2:34" ht="13.2" x14ac:dyDescent="0.25">
      <c r="B175" s="1"/>
      <c r="C175" s="29">
        <f>'T1 2024'!C175</f>
        <v>164</v>
      </c>
      <c r="D175" s="60">
        <f>'T1 2024'!D175</f>
        <v>0</v>
      </c>
      <c r="E175" s="54">
        <f>'T1 2024'!E175</f>
        <v>0</v>
      </c>
      <c r="F175" s="54">
        <f>'T1 2024'!F175</f>
        <v>0</v>
      </c>
      <c r="G175" s="54">
        <f>'T1 2024'!G175</f>
        <v>0</v>
      </c>
      <c r="H175" s="17"/>
      <c r="I175" s="17"/>
      <c r="J175" s="17"/>
      <c r="K175" s="17"/>
      <c r="L175" s="17"/>
      <c r="M175" s="300">
        <f t="shared" si="41"/>
        <v>0</v>
      </c>
      <c r="N175" s="203">
        <f t="shared" si="52"/>
        <v>0</v>
      </c>
      <c r="O175" s="585"/>
      <c r="P175" s="16"/>
      <c r="Q175" s="305">
        <f t="shared" si="53"/>
        <v>0</v>
      </c>
      <c r="R175" s="16"/>
      <c r="S175" s="305" t="e">
        <f t="shared" si="55"/>
        <v>#DIV/0!</v>
      </c>
      <c r="T175" s="302"/>
      <c r="U175" s="303">
        <f t="shared" si="42"/>
        <v>0</v>
      </c>
      <c r="V175" s="246">
        <f t="shared" si="15"/>
        <v>0</v>
      </c>
      <c r="W175" s="304"/>
      <c r="X175" s="245">
        <f t="shared" si="43"/>
        <v>0</v>
      </c>
      <c r="Y175" s="203">
        <f t="shared" si="44"/>
        <v>1</v>
      </c>
      <c r="Z175" s="3"/>
      <c r="AB175" s="56">
        <f t="shared" si="45"/>
        <v>0</v>
      </c>
      <c r="AC175" s="56">
        <f t="shared" si="46"/>
        <v>0</v>
      </c>
      <c r="AD175" s="56">
        <f t="shared" si="47"/>
        <v>0</v>
      </c>
      <c r="AE175" s="56">
        <f t="shared" si="48"/>
        <v>0</v>
      </c>
      <c r="AF175" s="56">
        <f t="shared" si="49"/>
        <v>0</v>
      </c>
      <c r="AG175" s="56">
        <f t="shared" si="50"/>
        <v>0</v>
      </c>
      <c r="AH175" s="56">
        <f t="shared" si="51"/>
        <v>0</v>
      </c>
    </row>
    <row r="176" spans="2:34" ht="13.2" x14ac:dyDescent="0.25">
      <c r="B176" s="1"/>
      <c r="C176" s="29">
        <f>'T1 2024'!C176</f>
        <v>165</v>
      </c>
      <c r="D176" s="60">
        <f>'T1 2024'!D176</f>
        <v>0</v>
      </c>
      <c r="E176" s="54">
        <f>'T1 2024'!E176</f>
        <v>0</v>
      </c>
      <c r="F176" s="54">
        <f>'T1 2024'!F176</f>
        <v>0</v>
      </c>
      <c r="G176" s="54">
        <f>'T1 2024'!G176</f>
        <v>0</v>
      </c>
      <c r="H176" s="17"/>
      <c r="I176" s="17"/>
      <c r="J176" s="17"/>
      <c r="K176" s="17"/>
      <c r="L176" s="17"/>
      <c r="M176" s="300">
        <f t="shared" si="41"/>
        <v>0</v>
      </c>
      <c r="N176" s="203">
        <f t="shared" si="52"/>
        <v>0</v>
      </c>
      <c r="O176" s="585"/>
      <c r="P176" s="16"/>
      <c r="Q176" s="305">
        <f t="shared" si="53"/>
        <v>0</v>
      </c>
      <c r="R176" s="16"/>
      <c r="S176" s="305" t="e">
        <f t="shared" si="55"/>
        <v>#DIV/0!</v>
      </c>
      <c r="T176" s="302"/>
      <c r="U176" s="303">
        <f t="shared" si="42"/>
        <v>0</v>
      </c>
      <c r="V176" s="246">
        <f t="shared" si="15"/>
        <v>0</v>
      </c>
      <c r="W176" s="304"/>
      <c r="X176" s="245">
        <f t="shared" si="43"/>
        <v>0</v>
      </c>
      <c r="Y176" s="203">
        <f t="shared" si="44"/>
        <v>1</v>
      </c>
      <c r="Z176" s="3"/>
      <c r="AB176" s="56">
        <f t="shared" si="45"/>
        <v>0</v>
      </c>
      <c r="AC176" s="56">
        <f t="shared" si="46"/>
        <v>0</v>
      </c>
      <c r="AD176" s="56">
        <f t="shared" si="47"/>
        <v>0</v>
      </c>
      <c r="AE176" s="56">
        <f t="shared" si="48"/>
        <v>0</v>
      </c>
      <c r="AF176" s="56">
        <f t="shared" si="49"/>
        <v>0</v>
      </c>
      <c r="AG176" s="56">
        <f t="shared" si="50"/>
        <v>0</v>
      </c>
      <c r="AH176" s="56">
        <f t="shared" si="51"/>
        <v>0</v>
      </c>
    </row>
    <row r="177" spans="2:34" ht="13.2" x14ac:dyDescent="0.25">
      <c r="B177" s="1"/>
      <c r="C177" s="29">
        <f>'T1 2024'!C177</f>
        <v>166</v>
      </c>
      <c r="D177" s="60">
        <f>'T1 2024'!D177</f>
        <v>0</v>
      </c>
      <c r="E177" s="54">
        <f>'T1 2024'!E177</f>
        <v>0</v>
      </c>
      <c r="F177" s="54">
        <f>'T1 2024'!F177</f>
        <v>0</v>
      </c>
      <c r="G177" s="54">
        <f>'T1 2024'!G177</f>
        <v>0</v>
      </c>
      <c r="H177" s="17"/>
      <c r="I177" s="17"/>
      <c r="J177" s="17"/>
      <c r="K177" s="17"/>
      <c r="L177" s="17"/>
      <c r="M177" s="300">
        <f t="shared" si="41"/>
        <v>0</v>
      </c>
      <c r="N177" s="203">
        <f t="shared" si="52"/>
        <v>0</v>
      </c>
      <c r="O177" s="585"/>
      <c r="P177" s="16"/>
      <c r="Q177" s="305">
        <f t="shared" si="53"/>
        <v>0</v>
      </c>
      <c r="R177" s="16"/>
      <c r="S177" s="305" t="e">
        <f t="shared" si="55"/>
        <v>#DIV/0!</v>
      </c>
      <c r="T177" s="302"/>
      <c r="U177" s="303">
        <f t="shared" si="42"/>
        <v>0</v>
      </c>
      <c r="V177" s="246">
        <f t="shared" si="15"/>
        <v>0</v>
      </c>
      <c r="W177" s="304"/>
      <c r="X177" s="245">
        <f t="shared" si="43"/>
        <v>0</v>
      </c>
      <c r="Y177" s="203">
        <f t="shared" si="44"/>
        <v>1</v>
      </c>
      <c r="Z177" s="3"/>
      <c r="AB177" s="56">
        <f t="shared" si="45"/>
        <v>0</v>
      </c>
      <c r="AC177" s="56">
        <f t="shared" si="46"/>
        <v>0</v>
      </c>
      <c r="AD177" s="56">
        <f t="shared" si="47"/>
        <v>0</v>
      </c>
      <c r="AE177" s="56">
        <f t="shared" si="48"/>
        <v>0</v>
      </c>
      <c r="AF177" s="56">
        <f t="shared" si="49"/>
        <v>0</v>
      </c>
      <c r="AG177" s="56">
        <f t="shared" si="50"/>
        <v>0</v>
      </c>
      <c r="AH177" s="56">
        <f t="shared" si="51"/>
        <v>0</v>
      </c>
    </row>
    <row r="178" spans="2:34" ht="13.2" x14ac:dyDescent="0.25">
      <c r="B178" s="1"/>
      <c r="C178" s="29">
        <f>'T1 2024'!C178</f>
        <v>167</v>
      </c>
      <c r="D178" s="60">
        <f>'T1 2024'!D178</f>
        <v>0</v>
      </c>
      <c r="E178" s="54">
        <f>'T1 2024'!E178</f>
        <v>0</v>
      </c>
      <c r="F178" s="54">
        <f>'T1 2024'!F178</f>
        <v>0</v>
      </c>
      <c r="G178" s="54">
        <f>'T1 2024'!G178</f>
        <v>0</v>
      </c>
      <c r="H178" s="17"/>
      <c r="I178" s="17"/>
      <c r="J178" s="17"/>
      <c r="K178" s="17"/>
      <c r="L178" s="17"/>
      <c r="M178" s="300">
        <f t="shared" si="41"/>
        <v>0</v>
      </c>
      <c r="N178" s="203">
        <f t="shared" si="52"/>
        <v>0</v>
      </c>
      <c r="O178" s="585"/>
      <c r="P178" s="16"/>
      <c r="Q178" s="305">
        <f t="shared" si="53"/>
        <v>0</v>
      </c>
      <c r="R178" s="16"/>
      <c r="S178" s="305" t="e">
        <f t="shared" si="55"/>
        <v>#DIV/0!</v>
      </c>
      <c r="T178" s="302"/>
      <c r="U178" s="303">
        <f t="shared" si="42"/>
        <v>0</v>
      </c>
      <c r="V178" s="246">
        <f t="shared" si="15"/>
        <v>0</v>
      </c>
      <c r="W178" s="304"/>
      <c r="X178" s="245">
        <f t="shared" si="43"/>
        <v>0</v>
      </c>
      <c r="Y178" s="203">
        <f t="shared" si="44"/>
        <v>1</v>
      </c>
      <c r="Z178" s="3"/>
      <c r="AB178" s="56">
        <f t="shared" si="45"/>
        <v>0</v>
      </c>
      <c r="AC178" s="56">
        <f t="shared" si="46"/>
        <v>0</v>
      </c>
      <c r="AD178" s="56">
        <f t="shared" si="47"/>
        <v>0</v>
      </c>
      <c r="AE178" s="56">
        <f t="shared" si="48"/>
        <v>0</v>
      </c>
      <c r="AF178" s="56">
        <f t="shared" si="49"/>
        <v>0</v>
      </c>
      <c r="AG178" s="56">
        <f t="shared" si="50"/>
        <v>0</v>
      </c>
      <c r="AH178" s="56">
        <f t="shared" si="51"/>
        <v>0</v>
      </c>
    </row>
    <row r="179" spans="2:34" ht="13.2" x14ac:dyDescent="0.25">
      <c r="B179" s="1"/>
      <c r="C179" s="29">
        <f>'T1 2024'!C179</f>
        <v>168</v>
      </c>
      <c r="D179" s="60">
        <f>'T1 2024'!D179</f>
        <v>0</v>
      </c>
      <c r="E179" s="54">
        <f>'T1 2024'!E179</f>
        <v>0</v>
      </c>
      <c r="F179" s="54">
        <f>'T1 2024'!F179</f>
        <v>0</v>
      </c>
      <c r="G179" s="54">
        <f>'T1 2024'!G179</f>
        <v>0</v>
      </c>
      <c r="H179" s="17"/>
      <c r="I179" s="17"/>
      <c r="J179" s="17"/>
      <c r="K179" s="17"/>
      <c r="L179" s="17"/>
      <c r="M179" s="300">
        <f t="shared" si="41"/>
        <v>0</v>
      </c>
      <c r="N179" s="203">
        <f t="shared" si="52"/>
        <v>0</v>
      </c>
      <c r="O179" s="585"/>
      <c r="P179" s="16"/>
      <c r="Q179" s="305">
        <f t="shared" si="53"/>
        <v>0</v>
      </c>
      <c r="R179" s="16"/>
      <c r="S179" s="305" t="e">
        <f t="shared" si="55"/>
        <v>#DIV/0!</v>
      </c>
      <c r="T179" s="302"/>
      <c r="U179" s="303">
        <f t="shared" si="42"/>
        <v>0</v>
      </c>
      <c r="V179" s="246">
        <f t="shared" si="15"/>
        <v>0</v>
      </c>
      <c r="W179" s="304"/>
      <c r="X179" s="245">
        <f t="shared" si="43"/>
        <v>0</v>
      </c>
      <c r="Y179" s="203">
        <f t="shared" si="44"/>
        <v>1</v>
      </c>
      <c r="Z179" s="3"/>
      <c r="AB179" s="56">
        <f t="shared" si="45"/>
        <v>0</v>
      </c>
      <c r="AC179" s="56">
        <f t="shared" si="46"/>
        <v>0</v>
      </c>
      <c r="AD179" s="56">
        <f t="shared" si="47"/>
        <v>0</v>
      </c>
      <c r="AE179" s="56">
        <f t="shared" si="48"/>
        <v>0</v>
      </c>
      <c r="AF179" s="56">
        <f t="shared" si="49"/>
        <v>0</v>
      </c>
      <c r="AG179" s="56">
        <f t="shared" si="50"/>
        <v>0</v>
      </c>
      <c r="AH179" s="56">
        <f t="shared" si="51"/>
        <v>0</v>
      </c>
    </row>
    <row r="180" spans="2:34" ht="13.2" x14ac:dyDescent="0.25">
      <c r="B180" s="1"/>
      <c r="C180" s="29">
        <f>'T1 2024'!C180</f>
        <v>169</v>
      </c>
      <c r="D180" s="60">
        <f>'T1 2024'!D180</f>
        <v>0</v>
      </c>
      <c r="E180" s="54">
        <f>'T1 2024'!E180</f>
        <v>0</v>
      </c>
      <c r="F180" s="54">
        <f>'T1 2024'!F180</f>
        <v>0</v>
      </c>
      <c r="G180" s="54">
        <f>'T1 2024'!G180</f>
        <v>0</v>
      </c>
      <c r="H180" s="17"/>
      <c r="I180" s="17"/>
      <c r="J180" s="17"/>
      <c r="K180" s="17"/>
      <c r="L180" s="17"/>
      <c r="M180" s="300">
        <f t="shared" si="41"/>
        <v>0</v>
      </c>
      <c r="N180" s="203">
        <f t="shared" si="52"/>
        <v>0</v>
      </c>
      <c r="O180" s="585"/>
      <c r="P180" s="16"/>
      <c r="Q180" s="305">
        <f t="shared" si="53"/>
        <v>0</v>
      </c>
      <c r="R180" s="16"/>
      <c r="S180" s="305" t="e">
        <f t="shared" si="55"/>
        <v>#DIV/0!</v>
      </c>
      <c r="T180" s="302"/>
      <c r="U180" s="303">
        <f t="shared" si="42"/>
        <v>0</v>
      </c>
      <c r="V180" s="246">
        <f t="shared" si="15"/>
        <v>0</v>
      </c>
      <c r="W180" s="304"/>
      <c r="X180" s="245">
        <f t="shared" si="43"/>
        <v>0</v>
      </c>
      <c r="Y180" s="203">
        <f t="shared" si="44"/>
        <v>1</v>
      </c>
      <c r="Z180" s="3"/>
      <c r="AB180" s="56">
        <f t="shared" si="45"/>
        <v>0</v>
      </c>
      <c r="AC180" s="56">
        <f t="shared" si="46"/>
        <v>0</v>
      </c>
      <c r="AD180" s="56">
        <f t="shared" si="47"/>
        <v>0</v>
      </c>
      <c r="AE180" s="56">
        <f t="shared" si="48"/>
        <v>0</v>
      </c>
      <c r="AF180" s="56">
        <f t="shared" si="49"/>
        <v>0</v>
      </c>
      <c r="AG180" s="56">
        <f t="shared" si="50"/>
        <v>0</v>
      </c>
      <c r="AH180" s="56">
        <f t="shared" si="51"/>
        <v>0</v>
      </c>
    </row>
    <row r="181" spans="2:34" ht="13.2" x14ac:dyDescent="0.25">
      <c r="B181" s="1"/>
      <c r="C181" s="29">
        <f>'T1 2024'!C181</f>
        <v>170</v>
      </c>
      <c r="D181" s="60">
        <f>'T1 2024'!D181</f>
        <v>0</v>
      </c>
      <c r="E181" s="54">
        <f>'T1 2024'!E181</f>
        <v>0</v>
      </c>
      <c r="F181" s="54">
        <f>'T1 2024'!F181</f>
        <v>0</v>
      </c>
      <c r="G181" s="54">
        <f>'T1 2024'!G181</f>
        <v>0</v>
      </c>
      <c r="H181" s="17"/>
      <c r="I181" s="17"/>
      <c r="J181" s="17"/>
      <c r="K181" s="17"/>
      <c r="L181" s="17"/>
      <c r="M181" s="300">
        <f t="shared" si="41"/>
        <v>0</v>
      </c>
      <c r="N181" s="203">
        <f t="shared" si="52"/>
        <v>0</v>
      </c>
      <c r="O181" s="585"/>
      <c r="P181" s="16"/>
      <c r="Q181" s="305">
        <f t="shared" si="53"/>
        <v>0</v>
      </c>
      <c r="R181" s="16"/>
      <c r="S181" s="305" t="e">
        <f t="shared" si="55"/>
        <v>#DIV/0!</v>
      </c>
      <c r="T181" s="302"/>
      <c r="U181" s="303">
        <f t="shared" si="42"/>
        <v>0</v>
      </c>
      <c r="V181" s="246">
        <f t="shared" si="15"/>
        <v>0</v>
      </c>
      <c r="W181" s="304"/>
      <c r="X181" s="245">
        <f t="shared" si="43"/>
        <v>0</v>
      </c>
      <c r="Y181" s="203">
        <f t="shared" si="44"/>
        <v>1</v>
      </c>
      <c r="Z181" s="3"/>
      <c r="AB181" s="56">
        <f t="shared" si="45"/>
        <v>0</v>
      </c>
      <c r="AC181" s="56">
        <f t="shared" si="46"/>
        <v>0</v>
      </c>
      <c r="AD181" s="56">
        <f t="shared" si="47"/>
        <v>0</v>
      </c>
      <c r="AE181" s="56">
        <f t="shared" si="48"/>
        <v>0</v>
      </c>
      <c r="AF181" s="56">
        <f t="shared" si="49"/>
        <v>0</v>
      </c>
      <c r="AG181" s="56">
        <f t="shared" si="50"/>
        <v>0</v>
      </c>
      <c r="AH181" s="56">
        <f t="shared" si="51"/>
        <v>0</v>
      </c>
    </row>
    <row r="182" spans="2:34" ht="13.2" x14ac:dyDescent="0.25">
      <c r="B182" s="1"/>
      <c r="C182" s="29">
        <f>'T1 2024'!C182</f>
        <v>171</v>
      </c>
      <c r="D182" s="60">
        <f>'T1 2024'!D182</f>
        <v>0</v>
      </c>
      <c r="E182" s="54">
        <f>'T1 2024'!E182</f>
        <v>0</v>
      </c>
      <c r="F182" s="54">
        <f>'T1 2024'!F182</f>
        <v>0</v>
      </c>
      <c r="G182" s="54">
        <f>'T1 2024'!G182</f>
        <v>0</v>
      </c>
      <c r="H182" s="17"/>
      <c r="I182" s="17"/>
      <c r="J182" s="17"/>
      <c r="K182" s="17"/>
      <c r="L182" s="17"/>
      <c r="M182" s="300">
        <f t="shared" si="41"/>
        <v>0</v>
      </c>
      <c r="N182" s="203">
        <f t="shared" si="52"/>
        <v>0</v>
      </c>
      <c r="O182" s="585"/>
      <c r="P182" s="16"/>
      <c r="Q182" s="305">
        <f t="shared" si="53"/>
        <v>0</v>
      </c>
      <c r="R182" s="16"/>
      <c r="S182" s="305" t="e">
        <f t="shared" si="55"/>
        <v>#DIV/0!</v>
      </c>
      <c r="T182" s="302"/>
      <c r="U182" s="303">
        <f t="shared" si="42"/>
        <v>0</v>
      </c>
      <c r="V182" s="246">
        <f t="shared" si="15"/>
        <v>0</v>
      </c>
      <c r="W182" s="304"/>
      <c r="X182" s="245">
        <f t="shared" si="43"/>
        <v>0</v>
      </c>
      <c r="Y182" s="203">
        <f t="shared" si="44"/>
        <v>1</v>
      </c>
      <c r="Z182" s="3"/>
      <c r="AB182" s="56">
        <f t="shared" si="45"/>
        <v>0</v>
      </c>
      <c r="AC182" s="56">
        <f t="shared" si="46"/>
        <v>0</v>
      </c>
      <c r="AD182" s="56">
        <f t="shared" si="47"/>
        <v>0</v>
      </c>
      <c r="AE182" s="56">
        <f t="shared" si="48"/>
        <v>0</v>
      </c>
      <c r="AF182" s="56">
        <f t="shared" si="49"/>
        <v>0</v>
      </c>
      <c r="AG182" s="56">
        <f t="shared" si="50"/>
        <v>0</v>
      </c>
      <c r="AH182" s="56">
        <f t="shared" si="51"/>
        <v>0</v>
      </c>
    </row>
    <row r="183" spans="2:34" ht="13.2" x14ac:dyDescent="0.25">
      <c r="B183" s="1"/>
      <c r="C183" s="29">
        <f>'T1 2024'!C183</f>
        <v>172</v>
      </c>
      <c r="D183" s="60">
        <f>'T1 2024'!D183</f>
        <v>0</v>
      </c>
      <c r="E183" s="54">
        <f>'T1 2024'!E183</f>
        <v>0</v>
      </c>
      <c r="F183" s="54">
        <f>'T1 2024'!F183</f>
        <v>0</v>
      </c>
      <c r="G183" s="54">
        <f>'T1 2024'!G183</f>
        <v>0</v>
      </c>
      <c r="H183" s="17"/>
      <c r="I183" s="17"/>
      <c r="J183" s="17"/>
      <c r="K183" s="17"/>
      <c r="L183" s="17"/>
      <c r="M183" s="300">
        <f t="shared" si="41"/>
        <v>0</v>
      </c>
      <c r="N183" s="203">
        <f t="shared" si="52"/>
        <v>0</v>
      </c>
      <c r="O183" s="585"/>
      <c r="P183" s="16"/>
      <c r="Q183" s="305">
        <f t="shared" si="53"/>
        <v>0</v>
      </c>
      <c r="R183" s="16"/>
      <c r="S183" s="305" t="e">
        <f t="shared" si="55"/>
        <v>#DIV/0!</v>
      </c>
      <c r="T183" s="302"/>
      <c r="U183" s="303">
        <f t="shared" si="42"/>
        <v>0</v>
      </c>
      <c r="V183" s="246">
        <f t="shared" si="15"/>
        <v>0</v>
      </c>
      <c r="W183" s="304"/>
      <c r="X183" s="245">
        <f t="shared" si="43"/>
        <v>0</v>
      </c>
      <c r="Y183" s="203">
        <f t="shared" si="44"/>
        <v>1</v>
      </c>
      <c r="Z183" s="3"/>
      <c r="AB183" s="56">
        <f t="shared" si="45"/>
        <v>0</v>
      </c>
      <c r="AC183" s="56">
        <f t="shared" si="46"/>
        <v>0</v>
      </c>
      <c r="AD183" s="56">
        <f t="shared" si="47"/>
        <v>0</v>
      </c>
      <c r="AE183" s="56">
        <f t="shared" si="48"/>
        <v>0</v>
      </c>
      <c r="AF183" s="56">
        <f t="shared" si="49"/>
        <v>0</v>
      </c>
      <c r="AG183" s="56">
        <f t="shared" si="50"/>
        <v>0</v>
      </c>
      <c r="AH183" s="56">
        <f t="shared" si="51"/>
        <v>0</v>
      </c>
    </row>
    <row r="184" spans="2:34" ht="13.2" x14ac:dyDescent="0.25">
      <c r="B184" s="1"/>
      <c r="C184" s="29">
        <f>'T1 2024'!C184</f>
        <v>173</v>
      </c>
      <c r="D184" s="60">
        <f>'T1 2024'!D184</f>
        <v>0</v>
      </c>
      <c r="E184" s="54">
        <f>'T1 2024'!E184</f>
        <v>0</v>
      </c>
      <c r="F184" s="54">
        <f>'T1 2024'!F184</f>
        <v>0</v>
      </c>
      <c r="G184" s="54">
        <f>'T1 2024'!G184</f>
        <v>0</v>
      </c>
      <c r="H184" s="17"/>
      <c r="I184" s="17"/>
      <c r="J184" s="17"/>
      <c r="K184" s="17"/>
      <c r="L184" s="17"/>
      <c r="M184" s="300">
        <f t="shared" si="41"/>
        <v>0</v>
      </c>
      <c r="N184" s="203">
        <f t="shared" si="52"/>
        <v>0</v>
      </c>
      <c r="O184" s="585"/>
      <c r="P184" s="16"/>
      <c r="Q184" s="305">
        <f t="shared" si="53"/>
        <v>0</v>
      </c>
      <c r="R184" s="16"/>
      <c r="S184" s="305" t="e">
        <f t="shared" si="55"/>
        <v>#DIV/0!</v>
      </c>
      <c r="T184" s="302"/>
      <c r="U184" s="303">
        <f t="shared" si="42"/>
        <v>0</v>
      </c>
      <c r="V184" s="246">
        <f t="shared" si="15"/>
        <v>0</v>
      </c>
      <c r="W184" s="304"/>
      <c r="X184" s="245">
        <f t="shared" si="43"/>
        <v>0</v>
      </c>
      <c r="Y184" s="203">
        <f t="shared" si="44"/>
        <v>1</v>
      </c>
      <c r="Z184" s="3"/>
      <c r="AB184" s="56">
        <f t="shared" si="45"/>
        <v>0</v>
      </c>
      <c r="AC184" s="56">
        <f t="shared" si="46"/>
        <v>0</v>
      </c>
      <c r="AD184" s="56">
        <f t="shared" si="47"/>
        <v>0</v>
      </c>
      <c r="AE184" s="56">
        <f t="shared" si="48"/>
        <v>0</v>
      </c>
      <c r="AF184" s="56">
        <f t="shared" si="49"/>
        <v>0</v>
      </c>
      <c r="AG184" s="56">
        <f t="shared" si="50"/>
        <v>0</v>
      </c>
      <c r="AH184" s="56">
        <f t="shared" si="51"/>
        <v>0</v>
      </c>
    </row>
    <row r="185" spans="2:34" ht="13.2" x14ac:dyDescent="0.25">
      <c r="B185" s="1"/>
      <c r="C185" s="29">
        <f>'T1 2024'!C185</f>
        <v>174</v>
      </c>
      <c r="D185" s="60">
        <f>'T1 2024'!D185</f>
        <v>0</v>
      </c>
      <c r="E185" s="54">
        <f>'T1 2024'!E185</f>
        <v>0</v>
      </c>
      <c r="F185" s="54">
        <f>'T1 2024'!F185</f>
        <v>0</v>
      </c>
      <c r="G185" s="54">
        <f>'T1 2024'!G185</f>
        <v>0</v>
      </c>
      <c r="H185" s="17"/>
      <c r="I185" s="17"/>
      <c r="J185" s="17"/>
      <c r="K185" s="17"/>
      <c r="L185" s="17"/>
      <c r="M185" s="300">
        <f t="shared" si="41"/>
        <v>0</v>
      </c>
      <c r="N185" s="203">
        <f t="shared" si="52"/>
        <v>0</v>
      </c>
      <c r="O185" s="585"/>
      <c r="P185" s="16"/>
      <c r="Q185" s="305">
        <f t="shared" si="53"/>
        <v>0</v>
      </c>
      <c r="R185" s="16"/>
      <c r="S185" s="305" t="e">
        <f t="shared" si="55"/>
        <v>#DIV/0!</v>
      </c>
      <c r="T185" s="302"/>
      <c r="U185" s="303">
        <f t="shared" si="42"/>
        <v>0</v>
      </c>
      <c r="V185" s="246">
        <f t="shared" si="15"/>
        <v>0</v>
      </c>
      <c r="W185" s="304"/>
      <c r="X185" s="245">
        <f t="shared" si="43"/>
        <v>0</v>
      </c>
      <c r="Y185" s="203">
        <f t="shared" si="44"/>
        <v>1</v>
      </c>
      <c r="Z185" s="3"/>
      <c r="AB185" s="56">
        <f t="shared" si="45"/>
        <v>0</v>
      </c>
      <c r="AC185" s="56">
        <f t="shared" si="46"/>
        <v>0</v>
      </c>
      <c r="AD185" s="56">
        <f t="shared" si="47"/>
        <v>0</v>
      </c>
      <c r="AE185" s="56">
        <f t="shared" si="48"/>
        <v>0</v>
      </c>
      <c r="AF185" s="56">
        <f t="shared" si="49"/>
        <v>0</v>
      </c>
      <c r="AG185" s="56">
        <f t="shared" si="50"/>
        <v>0</v>
      </c>
      <c r="AH185" s="56">
        <f t="shared" si="51"/>
        <v>0</v>
      </c>
    </row>
    <row r="186" spans="2:34" ht="13.2" x14ac:dyDescent="0.25">
      <c r="B186" s="1"/>
      <c r="C186" s="29">
        <f>'T1 2024'!C186</f>
        <v>175</v>
      </c>
      <c r="D186" s="60">
        <f>'T1 2024'!D186</f>
        <v>0</v>
      </c>
      <c r="E186" s="54">
        <f>'T1 2024'!E186</f>
        <v>0</v>
      </c>
      <c r="F186" s="54">
        <f>'T1 2024'!F186</f>
        <v>0</v>
      </c>
      <c r="G186" s="54">
        <f>'T1 2024'!G186</f>
        <v>0</v>
      </c>
      <c r="H186" s="17"/>
      <c r="I186" s="17"/>
      <c r="J186" s="17"/>
      <c r="K186" s="17"/>
      <c r="L186" s="17"/>
      <c r="M186" s="300">
        <f t="shared" si="41"/>
        <v>0</v>
      </c>
      <c r="N186" s="203">
        <f t="shared" si="52"/>
        <v>0</v>
      </c>
      <c r="O186" s="585"/>
      <c r="P186" s="16"/>
      <c r="Q186" s="305">
        <f t="shared" si="53"/>
        <v>0</v>
      </c>
      <c r="R186" s="16"/>
      <c r="S186" s="305" t="e">
        <f t="shared" si="55"/>
        <v>#DIV/0!</v>
      </c>
      <c r="T186" s="302"/>
      <c r="U186" s="303">
        <f t="shared" si="42"/>
        <v>0</v>
      </c>
      <c r="V186" s="246">
        <f t="shared" si="15"/>
        <v>0</v>
      </c>
      <c r="W186" s="304"/>
      <c r="X186" s="245">
        <f t="shared" si="43"/>
        <v>0</v>
      </c>
      <c r="Y186" s="203">
        <f t="shared" si="44"/>
        <v>1</v>
      </c>
      <c r="Z186" s="3"/>
      <c r="AB186" s="56">
        <f t="shared" si="45"/>
        <v>0</v>
      </c>
      <c r="AC186" s="56">
        <f t="shared" si="46"/>
        <v>0</v>
      </c>
      <c r="AD186" s="56">
        <f t="shared" si="47"/>
        <v>0</v>
      </c>
      <c r="AE186" s="56">
        <f t="shared" si="48"/>
        <v>0</v>
      </c>
      <c r="AF186" s="56">
        <f t="shared" si="49"/>
        <v>0</v>
      </c>
      <c r="AG186" s="56">
        <f t="shared" si="50"/>
        <v>0</v>
      </c>
      <c r="AH186" s="56">
        <f t="shared" si="51"/>
        <v>0</v>
      </c>
    </row>
    <row r="187" spans="2:34" ht="13.2" x14ac:dyDescent="0.25">
      <c r="B187" s="1"/>
      <c r="C187" s="29">
        <f>'T1 2024'!C187</f>
        <v>176</v>
      </c>
      <c r="D187" s="60">
        <f>'T1 2024'!D187</f>
        <v>0</v>
      </c>
      <c r="E187" s="54">
        <f>'T1 2024'!E187</f>
        <v>0</v>
      </c>
      <c r="F187" s="54">
        <f>'T1 2024'!F187</f>
        <v>0</v>
      </c>
      <c r="G187" s="54">
        <f>'T1 2024'!G187</f>
        <v>0</v>
      </c>
      <c r="H187" s="17"/>
      <c r="I187" s="17"/>
      <c r="J187" s="17"/>
      <c r="K187" s="17"/>
      <c r="L187" s="17"/>
      <c r="M187" s="300">
        <f t="shared" si="41"/>
        <v>0</v>
      </c>
      <c r="N187" s="203">
        <f t="shared" si="52"/>
        <v>0</v>
      </c>
      <c r="O187" s="585"/>
      <c r="P187" s="16"/>
      <c r="Q187" s="305">
        <f t="shared" si="53"/>
        <v>0</v>
      </c>
      <c r="R187" s="16"/>
      <c r="S187" s="305" t="e">
        <f t="shared" si="55"/>
        <v>#DIV/0!</v>
      </c>
      <c r="T187" s="302"/>
      <c r="U187" s="303">
        <f t="shared" si="42"/>
        <v>0</v>
      </c>
      <c r="V187" s="246">
        <f t="shared" si="15"/>
        <v>0</v>
      </c>
      <c r="W187" s="304"/>
      <c r="X187" s="245">
        <f t="shared" si="43"/>
        <v>0</v>
      </c>
      <c r="Y187" s="203">
        <f t="shared" si="44"/>
        <v>1</v>
      </c>
      <c r="Z187" s="3"/>
      <c r="AB187" s="56">
        <f t="shared" si="45"/>
        <v>0</v>
      </c>
      <c r="AC187" s="56">
        <f t="shared" si="46"/>
        <v>0</v>
      </c>
      <c r="AD187" s="56">
        <f t="shared" si="47"/>
        <v>0</v>
      </c>
      <c r="AE187" s="56">
        <f t="shared" si="48"/>
        <v>0</v>
      </c>
      <c r="AF187" s="56">
        <f t="shared" si="49"/>
        <v>0</v>
      </c>
      <c r="AG187" s="56">
        <f t="shared" si="50"/>
        <v>0</v>
      </c>
      <c r="AH187" s="56">
        <f t="shared" si="51"/>
        <v>0</v>
      </c>
    </row>
    <row r="188" spans="2:34" ht="13.2" x14ac:dyDescent="0.25">
      <c r="B188" s="1"/>
      <c r="C188" s="29">
        <f>'T1 2024'!C188</f>
        <v>177</v>
      </c>
      <c r="D188" s="60">
        <f>'T1 2024'!D188</f>
        <v>0</v>
      </c>
      <c r="E188" s="54">
        <f>'T1 2024'!E188</f>
        <v>0</v>
      </c>
      <c r="F188" s="54">
        <f>'T1 2024'!F188</f>
        <v>0</v>
      </c>
      <c r="G188" s="54">
        <f>'T1 2024'!G188</f>
        <v>0</v>
      </c>
      <c r="H188" s="17"/>
      <c r="I188" s="17"/>
      <c r="J188" s="17"/>
      <c r="K188" s="17"/>
      <c r="L188" s="17"/>
      <c r="M188" s="300">
        <f t="shared" si="41"/>
        <v>0</v>
      </c>
      <c r="N188" s="203">
        <f t="shared" si="52"/>
        <v>0</v>
      </c>
      <c r="O188" s="585"/>
      <c r="P188" s="16"/>
      <c r="Q188" s="305">
        <f t="shared" si="53"/>
        <v>0</v>
      </c>
      <c r="R188" s="16"/>
      <c r="S188" s="305" t="e">
        <f t="shared" si="55"/>
        <v>#DIV/0!</v>
      </c>
      <c r="T188" s="302"/>
      <c r="U188" s="303">
        <f t="shared" si="42"/>
        <v>0</v>
      </c>
      <c r="V188" s="246">
        <f t="shared" si="15"/>
        <v>0</v>
      </c>
      <c r="W188" s="304"/>
      <c r="X188" s="245">
        <f t="shared" si="43"/>
        <v>0</v>
      </c>
      <c r="Y188" s="203">
        <f t="shared" si="44"/>
        <v>1</v>
      </c>
      <c r="Z188" s="3"/>
      <c r="AB188" s="56">
        <f t="shared" si="45"/>
        <v>0</v>
      </c>
      <c r="AC188" s="56">
        <f t="shared" si="46"/>
        <v>0</v>
      </c>
      <c r="AD188" s="56">
        <f t="shared" si="47"/>
        <v>0</v>
      </c>
      <c r="AE188" s="56">
        <f t="shared" si="48"/>
        <v>0</v>
      </c>
      <c r="AF188" s="56">
        <f t="shared" si="49"/>
        <v>0</v>
      </c>
      <c r="AG188" s="56">
        <f t="shared" si="50"/>
        <v>0</v>
      </c>
      <c r="AH188" s="56">
        <f t="shared" si="51"/>
        <v>0</v>
      </c>
    </row>
    <row r="189" spans="2:34" ht="13.2" x14ac:dyDescent="0.25">
      <c r="B189" s="1"/>
      <c r="C189" s="29">
        <f>'T1 2024'!C189</f>
        <v>178</v>
      </c>
      <c r="D189" s="60">
        <f>'T1 2024'!D189</f>
        <v>0</v>
      </c>
      <c r="E189" s="54">
        <f>'T1 2024'!E189</f>
        <v>0</v>
      </c>
      <c r="F189" s="54">
        <f>'T1 2024'!F189</f>
        <v>0</v>
      </c>
      <c r="G189" s="54">
        <f>'T1 2024'!G189</f>
        <v>0</v>
      </c>
      <c r="H189" s="17"/>
      <c r="I189" s="17"/>
      <c r="J189" s="17"/>
      <c r="K189" s="17"/>
      <c r="L189" s="17"/>
      <c r="M189" s="300">
        <f t="shared" si="41"/>
        <v>0</v>
      </c>
      <c r="N189" s="203">
        <f t="shared" si="52"/>
        <v>0</v>
      </c>
      <c r="O189" s="585"/>
      <c r="P189" s="16"/>
      <c r="Q189" s="305">
        <f t="shared" si="53"/>
        <v>0</v>
      </c>
      <c r="R189" s="16"/>
      <c r="S189" s="305" t="e">
        <f t="shared" si="55"/>
        <v>#DIV/0!</v>
      </c>
      <c r="T189" s="302"/>
      <c r="U189" s="303">
        <f t="shared" si="42"/>
        <v>0</v>
      </c>
      <c r="V189" s="246">
        <f t="shared" si="15"/>
        <v>0</v>
      </c>
      <c r="W189" s="304"/>
      <c r="X189" s="245">
        <f t="shared" si="43"/>
        <v>0</v>
      </c>
      <c r="Y189" s="203">
        <f t="shared" si="44"/>
        <v>1</v>
      </c>
      <c r="Z189" s="3"/>
      <c r="AB189" s="56">
        <f t="shared" si="45"/>
        <v>0</v>
      </c>
      <c r="AC189" s="56">
        <f t="shared" si="46"/>
        <v>0</v>
      </c>
      <c r="AD189" s="56">
        <f t="shared" si="47"/>
        <v>0</v>
      </c>
      <c r="AE189" s="56">
        <f t="shared" si="48"/>
        <v>0</v>
      </c>
      <c r="AF189" s="56">
        <f t="shared" si="49"/>
        <v>0</v>
      </c>
      <c r="AG189" s="56">
        <f t="shared" si="50"/>
        <v>0</v>
      </c>
      <c r="AH189" s="56">
        <f t="shared" si="51"/>
        <v>0</v>
      </c>
    </row>
    <row r="190" spans="2:34" ht="13.2" x14ac:dyDescent="0.25">
      <c r="B190" s="1"/>
      <c r="C190" s="29">
        <f>'T1 2024'!C190</f>
        <v>179</v>
      </c>
      <c r="D190" s="60">
        <f>'T1 2024'!D190</f>
        <v>0</v>
      </c>
      <c r="E190" s="54">
        <f>'T1 2024'!E190</f>
        <v>0</v>
      </c>
      <c r="F190" s="54">
        <f>'T1 2024'!F190</f>
        <v>0</v>
      </c>
      <c r="G190" s="54">
        <f>'T1 2024'!G190</f>
        <v>0</v>
      </c>
      <c r="H190" s="17"/>
      <c r="I190" s="17"/>
      <c r="J190" s="17"/>
      <c r="K190" s="17"/>
      <c r="L190" s="17"/>
      <c r="M190" s="300">
        <f t="shared" si="41"/>
        <v>0</v>
      </c>
      <c r="N190" s="203">
        <f t="shared" si="52"/>
        <v>0</v>
      </c>
      <c r="O190" s="585"/>
      <c r="P190" s="16"/>
      <c r="Q190" s="305">
        <f t="shared" si="53"/>
        <v>0</v>
      </c>
      <c r="R190" s="16"/>
      <c r="S190" s="305" t="e">
        <f t="shared" si="55"/>
        <v>#DIV/0!</v>
      </c>
      <c r="T190" s="302"/>
      <c r="U190" s="303">
        <f t="shared" si="42"/>
        <v>0</v>
      </c>
      <c r="V190" s="246">
        <f t="shared" si="15"/>
        <v>0</v>
      </c>
      <c r="W190" s="304"/>
      <c r="X190" s="245">
        <f t="shared" si="43"/>
        <v>0</v>
      </c>
      <c r="Y190" s="203">
        <f t="shared" si="44"/>
        <v>1</v>
      </c>
      <c r="Z190" s="3"/>
      <c r="AB190" s="56">
        <f t="shared" si="45"/>
        <v>0</v>
      </c>
      <c r="AC190" s="56">
        <f t="shared" si="46"/>
        <v>0</v>
      </c>
      <c r="AD190" s="56">
        <f t="shared" si="47"/>
        <v>0</v>
      </c>
      <c r="AE190" s="56">
        <f t="shared" si="48"/>
        <v>0</v>
      </c>
      <c r="AF190" s="56">
        <f t="shared" si="49"/>
        <v>0</v>
      </c>
      <c r="AG190" s="56">
        <f t="shared" si="50"/>
        <v>0</v>
      </c>
      <c r="AH190" s="56">
        <f t="shared" si="51"/>
        <v>0</v>
      </c>
    </row>
    <row r="191" spans="2:34" ht="13.2" x14ac:dyDescent="0.25">
      <c r="B191" s="1"/>
      <c r="C191" s="29">
        <f>'T1 2024'!C191</f>
        <v>180</v>
      </c>
      <c r="D191" s="60">
        <f>'T1 2024'!D191</f>
        <v>0</v>
      </c>
      <c r="E191" s="54">
        <f>'T1 2024'!E191</f>
        <v>0</v>
      </c>
      <c r="F191" s="54">
        <f>'T1 2024'!F191</f>
        <v>0</v>
      </c>
      <c r="G191" s="54">
        <f>'T1 2024'!G191</f>
        <v>0</v>
      </c>
      <c r="H191" s="17"/>
      <c r="I191" s="17"/>
      <c r="J191" s="17"/>
      <c r="K191" s="17"/>
      <c r="L191" s="17"/>
      <c r="M191" s="300">
        <f t="shared" si="41"/>
        <v>0</v>
      </c>
      <c r="N191" s="203">
        <f t="shared" si="52"/>
        <v>0</v>
      </c>
      <c r="O191" s="585"/>
      <c r="P191" s="16"/>
      <c r="Q191" s="305">
        <f t="shared" si="53"/>
        <v>0</v>
      </c>
      <c r="R191" s="16"/>
      <c r="S191" s="305" t="e">
        <f t="shared" si="55"/>
        <v>#DIV/0!</v>
      </c>
      <c r="T191" s="302"/>
      <c r="U191" s="303">
        <f t="shared" si="42"/>
        <v>0</v>
      </c>
      <c r="V191" s="246">
        <f t="shared" si="15"/>
        <v>0</v>
      </c>
      <c r="W191" s="304"/>
      <c r="X191" s="245">
        <f t="shared" si="43"/>
        <v>0</v>
      </c>
      <c r="Y191" s="203">
        <f t="shared" si="44"/>
        <v>1</v>
      </c>
      <c r="Z191" s="3"/>
      <c r="AB191" s="56">
        <f t="shared" si="45"/>
        <v>0</v>
      </c>
      <c r="AC191" s="56">
        <f t="shared" si="46"/>
        <v>0</v>
      </c>
      <c r="AD191" s="56">
        <f t="shared" si="47"/>
        <v>0</v>
      </c>
      <c r="AE191" s="56">
        <f t="shared" si="48"/>
        <v>0</v>
      </c>
      <c r="AF191" s="56">
        <f t="shared" si="49"/>
        <v>0</v>
      </c>
      <c r="AG191" s="56">
        <f t="shared" si="50"/>
        <v>0</v>
      </c>
      <c r="AH191" s="56">
        <f t="shared" si="51"/>
        <v>0</v>
      </c>
    </row>
    <row r="192" spans="2:34" ht="13.2" x14ac:dyDescent="0.25">
      <c r="B192" s="1"/>
      <c r="C192" s="29">
        <f>'T1 2024'!C192</f>
        <v>181</v>
      </c>
      <c r="D192" s="60">
        <f>'T1 2024'!D192</f>
        <v>0</v>
      </c>
      <c r="E192" s="54">
        <f>'T1 2024'!E192</f>
        <v>0</v>
      </c>
      <c r="F192" s="54">
        <f>'T1 2024'!F192</f>
        <v>0</v>
      </c>
      <c r="G192" s="54">
        <f>'T1 2024'!G192</f>
        <v>0</v>
      </c>
      <c r="H192" s="17"/>
      <c r="I192" s="17"/>
      <c r="J192" s="17"/>
      <c r="K192" s="17"/>
      <c r="L192" s="17"/>
      <c r="M192" s="300">
        <f t="shared" si="41"/>
        <v>0</v>
      </c>
      <c r="N192" s="203">
        <f t="shared" si="52"/>
        <v>0</v>
      </c>
      <c r="O192" s="585"/>
      <c r="P192" s="16"/>
      <c r="Q192" s="305">
        <f t="shared" si="53"/>
        <v>0</v>
      </c>
      <c r="R192" s="16"/>
      <c r="S192" s="305" t="e">
        <f t="shared" si="55"/>
        <v>#DIV/0!</v>
      </c>
      <c r="T192" s="302"/>
      <c r="U192" s="303">
        <f t="shared" si="42"/>
        <v>0</v>
      </c>
      <c r="V192" s="246">
        <f t="shared" si="15"/>
        <v>0</v>
      </c>
      <c r="W192" s="304"/>
      <c r="X192" s="245">
        <f t="shared" si="43"/>
        <v>0</v>
      </c>
      <c r="Y192" s="203">
        <f t="shared" si="44"/>
        <v>1</v>
      </c>
      <c r="Z192" s="3"/>
      <c r="AB192" s="56">
        <f t="shared" si="45"/>
        <v>0</v>
      </c>
      <c r="AC192" s="56">
        <f t="shared" si="46"/>
        <v>0</v>
      </c>
      <c r="AD192" s="56">
        <f t="shared" si="47"/>
        <v>0</v>
      </c>
      <c r="AE192" s="56">
        <f t="shared" si="48"/>
        <v>0</v>
      </c>
      <c r="AF192" s="56">
        <f t="shared" si="49"/>
        <v>0</v>
      </c>
      <c r="AG192" s="56">
        <f t="shared" si="50"/>
        <v>0</v>
      </c>
      <c r="AH192" s="56">
        <f t="shared" si="51"/>
        <v>0</v>
      </c>
    </row>
    <row r="193" spans="2:34" ht="13.2" x14ac:dyDescent="0.25">
      <c r="B193" s="1"/>
      <c r="C193" s="29">
        <f>'T1 2024'!C193</f>
        <v>182</v>
      </c>
      <c r="D193" s="60">
        <f>'T1 2024'!D193</f>
        <v>0</v>
      </c>
      <c r="E193" s="54">
        <f>'T1 2024'!E193</f>
        <v>0</v>
      </c>
      <c r="F193" s="54">
        <f>'T1 2024'!F193</f>
        <v>0</v>
      </c>
      <c r="G193" s="54">
        <f>'T1 2024'!G193</f>
        <v>0</v>
      </c>
      <c r="H193" s="17"/>
      <c r="I193" s="17"/>
      <c r="J193" s="17"/>
      <c r="K193" s="17"/>
      <c r="L193" s="17"/>
      <c r="M193" s="300">
        <f t="shared" si="41"/>
        <v>0</v>
      </c>
      <c r="N193" s="203">
        <f t="shared" si="52"/>
        <v>0</v>
      </c>
      <c r="O193" s="585"/>
      <c r="P193" s="16"/>
      <c r="Q193" s="305">
        <f t="shared" si="53"/>
        <v>0</v>
      </c>
      <c r="R193" s="16"/>
      <c r="S193" s="305" t="e">
        <f t="shared" si="55"/>
        <v>#DIV/0!</v>
      </c>
      <c r="T193" s="302"/>
      <c r="U193" s="303">
        <f t="shared" si="42"/>
        <v>0</v>
      </c>
      <c r="V193" s="246">
        <f t="shared" si="15"/>
        <v>0</v>
      </c>
      <c r="W193" s="304"/>
      <c r="X193" s="245">
        <f t="shared" si="43"/>
        <v>0</v>
      </c>
      <c r="Y193" s="203">
        <f t="shared" si="44"/>
        <v>1</v>
      </c>
      <c r="Z193" s="3"/>
      <c r="AB193" s="56">
        <f t="shared" si="45"/>
        <v>0</v>
      </c>
      <c r="AC193" s="56">
        <f t="shared" si="46"/>
        <v>0</v>
      </c>
      <c r="AD193" s="56">
        <f t="shared" si="47"/>
        <v>0</v>
      </c>
      <c r="AE193" s="56">
        <f t="shared" si="48"/>
        <v>0</v>
      </c>
      <c r="AF193" s="56">
        <f t="shared" si="49"/>
        <v>0</v>
      </c>
      <c r="AG193" s="56">
        <f t="shared" si="50"/>
        <v>0</v>
      </c>
      <c r="AH193" s="56">
        <f t="shared" si="51"/>
        <v>0</v>
      </c>
    </row>
    <row r="194" spans="2:34" ht="13.2" x14ac:dyDescent="0.25">
      <c r="B194" s="1"/>
      <c r="C194" s="29">
        <f>'T1 2024'!C194</f>
        <v>183</v>
      </c>
      <c r="D194" s="60">
        <f>'T1 2024'!D194</f>
        <v>0</v>
      </c>
      <c r="E194" s="54">
        <f>'T1 2024'!E194</f>
        <v>0</v>
      </c>
      <c r="F194" s="54">
        <f>'T1 2024'!F194</f>
        <v>0</v>
      </c>
      <c r="G194" s="54">
        <f>'T1 2024'!G194</f>
        <v>0</v>
      </c>
      <c r="H194" s="17"/>
      <c r="I194" s="17"/>
      <c r="J194" s="17"/>
      <c r="K194" s="17"/>
      <c r="L194" s="17"/>
      <c r="M194" s="300">
        <f t="shared" ref="M194:M210" si="56">SUM(H194:L194)*2</f>
        <v>0</v>
      </c>
      <c r="N194" s="203">
        <f t="shared" si="52"/>
        <v>0</v>
      </c>
      <c r="O194" s="585"/>
      <c r="P194" s="16"/>
      <c r="Q194" s="305">
        <f t="shared" si="53"/>
        <v>0</v>
      </c>
      <c r="R194" s="16"/>
      <c r="S194" s="305" t="e">
        <f t="shared" ref="S194:S210" si="57">R194*$R$11</f>
        <v>#DIV/0!</v>
      </c>
      <c r="T194" s="302"/>
      <c r="U194" s="303">
        <f t="shared" ref="U194:U210" si="58">IF(T$11=1,Q194*6.67,IF(T$11=2,(Q194+S194)*3.34))</f>
        <v>0</v>
      </c>
      <c r="V194" s="246">
        <f t="shared" si="15"/>
        <v>0</v>
      </c>
      <c r="W194" s="304"/>
      <c r="X194" s="245">
        <f t="shared" ref="X194:X210" si="59">V194+N194</f>
        <v>0</v>
      </c>
      <c r="Y194" s="203">
        <f t="shared" ref="Y194:Y210" si="60">IF(X194&gt;79,7,IF(X194&gt;69,6,IF(X194&gt;59,5,IF(X194&gt;49,4,IF(X194&gt;39,3,IF(X194&gt;29,2,1))))))</f>
        <v>1</v>
      </c>
      <c r="Z194" s="3"/>
      <c r="AB194" s="56">
        <f t="shared" ref="AB194:AB210" si="61">IF(X194&lt;29.9,IF(X194&gt;0.1,1,0),0)</f>
        <v>0</v>
      </c>
      <c r="AC194" s="56">
        <f t="shared" ref="AC194:AC210" si="62">IF(X194&lt;39.9,IF(X194&gt;29.9,1,0),0)</f>
        <v>0</v>
      </c>
      <c r="AD194" s="56">
        <f t="shared" ref="AD194:AD210" si="63">IF(X194&lt;49.9,IF(X194&gt;39.9,1,0),0)</f>
        <v>0</v>
      </c>
      <c r="AE194" s="56">
        <f t="shared" ref="AE194:AE210" si="64">IF(X194&lt;59.9,IF(X194&gt;49.9,1,0),0)</f>
        <v>0</v>
      </c>
      <c r="AF194" s="56">
        <f t="shared" ref="AF194:AF210" si="65">IF(X194&lt;69.9,IF(X194&gt;59.9,1,0),0)</f>
        <v>0</v>
      </c>
      <c r="AG194" s="56">
        <f t="shared" ref="AG194:AG210" si="66">IF(X194&lt;79.9,IF(X194&gt;69.9,1,0),0)</f>
        <v>0</v>
      </c>
      <c r="AH194" s="56">
        <f t="shared" ref="AH194:AH210" si="67">IF(X194&lt;101,IF(X194&gt;79.9,1,0),0)</f>
        <v>0</v>
      </c>
    </row>
    <row r="195" spans="2:34" ht="13.2" x14ac:dyDescent="0.25">
      <c r="B195" s="1"/>
      <c r="C195" s="29">
        <f>'T1 2024'!C195</f>
        <v>184</v>
      </c>
      <c r="D195" s="60">
        <f>'T1 2024'!D195</f>
        <v>0</v>
      </c>
      <c r="E195" s="54">
        <f>'T1 2024'!E195</f>
        <v>0</v>
      </c>
      <c r="F195" s="54">
        <f>'T1 2024'!F195</f>
        <v>0</v>
      </c>
      <c r="G195" s="54">
        <f>'T1 2024'!G195</f>
        <v>0</v>
      </c>
      <c r="H195" s="17"/>
      <c r="I195" s="17"/>
      <c r="J195" s="17"/>
      <c r="K195" s="17"/>
      <c r="L195" s="17"/>
      <c r="M195" s="300">
        <f t="shared" si="56"/>
        <v>0</v>
      </c>
      <c r="N195" s="203">
        <f t="shared" si="52"/>
        <v>0</v>
      </c>
      <c r="O195" s="585"/>
      <c r="P195" s="16"/>
      <c r="Q195" s="305">
        <f t="shared" si="53"/>
        <v>0</v>
      </c>
      <c r="R195" s="16"/>
      <c r="S195" s="305" t="e">
        <f t="shared" si="57"/>
        <v>#DIV/0!</v>
      </c>
      <c r="T195" s="302"/>
      <c r="U195" s="303">
        <f t="shared" si="58"/>
        <v>0</v>
      </c>
      <c r="V195" s="246">
        <f t="shared" si="15"/>
        <v>0</v>
      </c>
      <c r="W195" s="304"/>
      <c r="X195" s="245">
        <f t="shared" si="59"/>
        <v>0</v>
      </c>
      <c r="Y195" s="203">
        <f t="shared" si="60"/>
        <v>1</v>
      </c>
      <c r="Z195" s="3"/>
      <c r="AB195" s="56">
        <f t="shared" si="61"/>
        <v>0</v>
      </c>
      <c r="AC195" s="56">
        <f t="shared" si="62"/>
        <v>0</v>
      </c>
      <c r="AD195" s="56">
        <f t="shared" si="63"/>
        <v>0</v>
      </c>
      <c r="AE195" s="56">
        <f t="shared" si="64"/>
        <v>0</v>
      </c>
      <c r="AF195" s="56">
        <f t="shared" si="65"/>
        <v>0</v>
      </c>
      <c r="AG195" s="56">
        <f t="shared" si="66"/>
        <v>0</v>
      </c>
      <c r="AH195" s="56">
        <f t="shared" si="67"/>
        <v>0</v>
      </c>
    </row>
    <row r="196" spans="2:34" ht="13.2" x14ac:dyDescent="0.25">
      <c r="B196" s="1"/>
      <c r="C196" s="29">
        <f>'T1 2024'!C196</f>
        <v>185</v>
      </c>
      <c r="D196" s="60">
        <f>'T1 2024'!D196</f>
        <v>0</v>
      </c>
      <c r="E196" s="54">
        <f>'T1 2024'!E196</f>
        <v>0</v>
      </c>
      <c r="F196" s="54">
        <f>'T1 2024'!F196</f>
        <v>0</v>
      </c>
      <c r="G196" s="54">
        <f>'T1 2024'!G196</f>
        <v>0</v>
      </c>
      <c r="H196" s="17"/>
      <c r="I196" s="17"/>
      <c r="J196" s="17"/>
      <c r="K196" s="17"/>
      <c r="L196" s="17"/>
      <c r="M196" s="300">
        <f t="shared" si="56"/>
        <v>0</v>
      </c>
      <c r="N196" s="203">
        <f t="shared" si="52"/>
        <v>0</v>
      </c>
      <c r="O196" s="585"/>
      <c r="P196" s="16"/>
      <c r="Q196" s="305">
        <f t="shared" si="53"/>
        <v>0</v>
      </c>
      <c r="R196" s="16"/>
      <c r="S196" s="305" t="e">
        <f t="shared" si="57"/>
        <v>#DIV/0!</v>
      </c>
      <c r="T196" s="302"/>
      <c r="U196" s="303">
        <f t="shared" si="58"/>
        <v>0</v>
      </c>
      <c r="V196" s="246">
        <f t="shared" si="15"/>
        <v>0</v>
      </c>
      <c r="W196" s="304"/>
      <c r="X196" s="245">
        <f t="shared" si="59"/>
        <v>0</v>
      </c>
      <c r="Y196" s="203">
        <f t="shared" si="60"/>
        <v>1</v>
      </c>
      <c r="Z196" s="3"/>
      <c r="AB196" s="56">
        <f t="shared" si="61"/>
        <v>0</v>
      </c>
      <c r="AC196" s="56">
        <f t="shared" si="62"/>
        <v>0</v>
      </c>
      <c r="AD196" s="56">
        <f t="shared" si="63"/>
        <v>0</v>
      </c>
      <c r="AE196" s="56">
        <f t="shared" si="64"/>
        <v>0</v>
      </c>
      <c r="AF196" s="56">
        <f t="shared" si="65"/>
        <v>0</v>
      </c>
      <c r="AG196" s="56">
        <f t="shared" si="66"/>
        <v>0</v>
      </c>
      <c r="AH196" s="56">
        <f t="shared" si="67"/>
        <v>0</v>
      </c>
    </row>
    <row r="197" spans="2:34" ht="13.2" x14ac:dyDescent="0.25">
      <c r="B197" s="1"/>
      <c r="C197" s="29">
        <f>'T1 2024'!C197</f>
        <v>186</v>
      </c>
      <c r="D197" s="60">
        <f>'T1 2024'!D197</f>
        <v>0</v>
      </c>
      <c r="E197" s="54">
        <f>'T1 2024'!E197</f>
        <v>0</v>
      </c>
      <c r="F197" s="54">
        <f>'T1 2024'!F197</f>
        <v>0</v>
      </c>
      <c r="G197" s="54">
        <f>'T1 2024'!G197</f>
        <v>0</v>
      </c>
      <c r="H197" s="17"/>
      <c r="I197" s="17"/>
      <c r="J197" s="17"/>
      <c r="K197" s="17"/>
      <c r="L197" s="17"/>
      <c r="M197" s="300">
        <f t="shared" si="56"/>
        <v>0</v>
      </c>
      <c r="N197" s="203">
        <f t="shared" si="52"/>
        <v>0</v>
      </c>
      <c r="O197" s="585"/>
      <c r="P197" s="16"/>
      <c r="Q197" s="305">
        <f t="shared" si="53"/>
        <v>0</v>
      </c>
      <c r="R197" s="16"/>
      <c r="S197" s="305" t="e">
        <f t="shared" si="57"/>
        <v>#DIV/0!</v>
      </c>
      <c r="T197" s="302"/>
      <c r="U197" s="303">
        <f t="shared" si="58"/>
        <v>0</v>
      </c>
      <c r="V197" s="246">
        <f t="shared" si="15"/>
        <v>0</v>
      </c>
      <c r="W197" s="304"/>
      <c r="X197" s="245">
        <f t="shared" si="59"/>
        <v>0</v>
      </c>
      <c r="Y197" s="203">
        <f t="shared" si="60"/>
        <v>1</v>
      </c>
      <c r="Z197" s="3"/>
      <c r="AB197" s="56">
        <f t="shared" si="61"/>
        <v>0</v>
      </c>
      <c r="AC197" s="56">
        <f t="shared" si="62"/>
        <v>0</v>
      </c>
      <c r="AD197" s="56">
        <f t="shared" si="63"/>
        <v>0</v>
      </c>
      <c r="AE197" s="56">
        <f t="shared" si="64"/>
        <v>0</v>
      </c>
      <c r="AF197" s="56">
        <f t="shared" si="65"/>
        <v>0</v>
      </c>
      <c r="AG197" s="56">
        <f t="shared" si="66"/>
        <v>0</v>
      </c>
      <c r="AH197" s="56">
        <f t="shared" si="67"/>
        <v>0</v>
      </c>
    </row>
    <row r="198" spans="2:34" ht="13.2" x14ac:dyDescent="0.25">
      <c r="B198" s="1"/>
      <c r="C198" s="29">
        <f>'T1 2024'!C198</f>
        <v>187</v>
      </c>
      <c r="D198" s="60">
        <f>'T1 2024'!D198</f>
        <v>0</v>
      </c>
      <c r="E198" s="54">
        <f>'T1 2024'!E198</f>
        <v>0</v>
      </c>
      <c r="F198" s="54">
        <f>'T1 2024'!F198</f>
        <v>0</v>
      </c>
      <c r="G198" s="54">
        <f>'T1 2024'!G198</f>
        <v>0</v>
      </c>
      <c r="H198" s="17"/>
      <c r="I198" s="17"/>
      <c r="J198" s="17"/>
      <c r="K198" s="17"/>
      <c r="L198" s="17"/>
      <c r="M198" s="300">
        <f t="shared" si="56"/>
        <v>0</v>
      </c>
      <c r="N198" s="203">
        <f t="shared" si="52"/>
        <v>0</v>
      </c>
      <c r="O198" s="585"/>
      <c r="P198" s="16"/>
      <c r="Q198" s="305">
        <f t="shared" si="53"/>
        <v>0</v>
      </c>
      <c r="R198" s="16"/>
      <c r="S198" s="305" t="e">
        <f t="shared" si="57"/>
        <v>#DIV/0!</v>
      </c>
      <c r="T198" s="302"/>
      <c r="U198" s="303">
        <f t="shared" si="58"/>
        <v>0</v>
      </c>
      <c r="V198" s="246">
        <f t="shared" si="15"/>
        <v>0</v>
      </c>
      <c r="W198" s="304"/>
      <c r="X198" s="245">
        <f t="shared" si="59"/>
        <v>0</v>
      </c>
      <c r="Y198" s="203">
        <f t="shared" si="60"/>
        <v>1</v>
      </c>
      <c r="Z198" s="3"/>
      <c r="AB198" s="56">
        <f t="shared" si="61"/>
        <v>0</v>
      </c>
      <c r="AC198" s="56">
        <f t="shared" si="62"/>
        <v>0</v>
      </c>
      <c r="AD198" s="56">
        <f t="shared" si="63"/>
        <v>0</v>
      </c>
      <c r="AE198" s="56">
        <f t="shared" si="64"/>
        <v>0</v>
      </c>
      <c r="AF198" s="56">
        <f t="shared" si="65"/>
        <v>0</v>
      </c>
      <c r="AG198" s="56">
        <f t="shared" si="66"/>
        <v>0</v>
      </c>
      <c r="AH198" s="56">
        <f t="shared" si="67"/>
        <v>0</v>
      </c>
    </row>
    <row r="199" spans="2:34" ht="13.2" x14ac:dyDescent="0.25">
      <c r="B199" s="1"/>
      <c r="C199" s="29">
        <f>'T1 2024'!C199</f>
        <v>188</v>
      </c>
      <c r="D199" s="60">
        <f>'T1 2024'!D199</f>
        <v>0</v>
      </c>
      <c r="E199" s="54">
        <f>'T1 2024'!E199</f>
        <v>0</v>
      </c>
      <c r="F199" s="54">
        <f>'T1 2024'!F199</f>
        <v>0</v>
      </c>
      <c r="G199" s="54">
        <f>'T1 2024'!G199</f>
        <v>0</v>
      </c>
      <c r="H199" s="17"/>
      <c r="I199" s="17"/>
      <c r="J199" s="17"/>
      <c r="K199" s="17"/>
      <c r="L199" s="17"/>
      <c r="M199" s="300">
        <f t="shared" si="56"/>
        <v>0</v>
      </c>
      <c r="N199" s="203">
        <f t="shared" si="52"/>
        <v>0</v>
      </c>
      <c r="O199" s="585"/>
      <c r="P199" s="16"/>
      <c r="Q199" s="305">
        <f t="shared" si="53"/>
        <v>0</v>
      </c>
      <c r="R199" s="16"/>
      <c r="S199" s="305" t="e">
        <f t="shared" si="57"/>
        <v>#DIV/0!</v>
      </c>
      <c r="T199" s="302"/>
      <c r="U199" s="303">
        <f t="shared" si="58"/>
        <v>0</v>
      </c>
      <c r="V199" s="246">
        <f t="shared" si="15"/>
        <v>0</v>
      </c>
      <c r="W199" s="304"/>
      <c r="X199" s="245">
        <f t="shared" si="59"/>
        <v>0</v>
      </c>
      <c r="Y199" s="203">
        <f t="shared" si="60"/>
        <v>1</v>
      </c>
      <c r="Z199" s="3"/>
      <c r="AB199" s="56">
        <f t="shared" si="61"/>
        <v>0</v>
      </c>
      <c r="AC199" s="56">
        <f t="shared" si="62"/>
        <v>0</v>
      </c>
      <c r="AD199" s="56">
        <f t="shared" si="63"/>
        <v>0</v>
      </c>
      <c r="AE199" s="56">
        <f t="shared" si="64"/>
        <v>0</v>
      </c>
      <c r="AF199" s="56">
        <f t="shared" si="65"/>
        <v>0</v>
      </c>
      <c r="AG199" s="56">
        <f t="shared" si="66"/>
        <v>0</v>
      </c>
      <c r="AH199" s="56">
        <f t="shared" si="67"/>
        <v>0</v>
      </c>
    </row>
    <row r="200" spans="2:34" ht="13.2" x14ac:dyDescent="0.25">
      <c r="B200" s="1"/>
      <c r="C200" s="29">
        <f>'T1 2024'!C200</f>
        <v>189</v>
      </c>
      <c r="D200" s="60">
        <f>'T1 2024'!D200</f>
        <v>0</v>
      </c>
      <c r="E200" s="54">
        <f>'T1 2024'!E200</f>
        <v>0</v>
      </c>
      <c r="F200" s="54">
        <f>'T1 2024'!F200</f>
        <v>0</v>
      </c>
      <c r="G200" s="54">
        <f>'T1 2024'!G200</f>
        <v>0</v>
      </c>
      <c r="H200" s="17"/>
      <c r="I200" s="17"/>
      <c r="J200" s="17"/>
      <c r="K200" s="17"/>
      <c r="L200" s="17"/>
      <c r="M200" s="300">
        <f t="shared" si="56"/>
        <v>0</v>
      </c>
      <c r="N200" s="203">
        <f t="shared" si="52"/>
        <v>0</v>
      </c>
      <c r="O200" s="585"/>
      <c r="P200" s="16"/>
      <c r="Q200" s="305">
        <f t="shared" si="53"/>
        <v>0</v>
      </c>
      <c r="R200" s="16"/>
      <c r="S200" s="305" t="e">
        <f t="shared" si="57"/>
        <v>#DIV/0!</v>
      </c>
      <c r="T200" s="302"/>
      <c r="U200" s="303">
        <f t="shared" si="58"/>
        <v>0</v>
      </c>
      <c r="V200" s="246">
        <f t="shared" si="15"/>
        <v>0</v>
      </c>
      <c r="W200" s="304"/>
      <c r="X200" s="245">
        <f t="shared" si="59"/>
        <v>0</v>
      </c>
      <c r="Y200" s="203">
        <f t="shared" si="60"/>
        <v>1</v>
      </c>
      <c r="Z200" s="3"/>
      <c r="AB200" s="56">
        <f t="shared" si="61"/>
        <v>0</v>
      </c>
      <c r="AC200" s="56">
        <f t="shared" si="62"/>
        <v>0</v>
      </c>
      <c r="AD200" s="56">
        <f t="shared" si="63"/>
        <v>0</v>
      </c>
      <c r="AE200" s="56">
        <f t="shared" si="64"/>
        <v>0</v>
      </c>
      <c r="AF200" s="56">
        <f t="shared" si="65"/>
        <v>0</v>
      </c>
      <c r="AG200" s="56">
        <f t="shared" si="66"/>
        <v>0</v>
      </c>
      <c r="AH200" s="56">
        <f t="shared" si="67"/>
        <v>0</v>
      </c>
    </row>
    <row r="201" spans="2:34" ht="13.2" x14ac:dyDescent="0.25">
      <c r="B201" s="1"/>
      <c r="C201" s="29">
        <f>'T1 2024'!C201</f>
        <v>190</v>
      </c>
      <c r="D201" s="60">
        <f>'T1 2024'!D201</f>
        <v>0</v>
      </c>
      <c r="E201" s="54">
        <f>'T1 2024'!E201</f>
        <v>0</v>
      </c>
      <c r="F201" s="54">
        <f>'T1 2024'!F201</f>
        <v>0</v>
      </c>
      <c r="G201" s="54">
        <f>'T1 2024'!G201</f>
        <v>0</v>
      </c>
      <c r="H201" s="17"/>
      <c r="I201" s="17"/>
      <c r="J201" s="17"/>
      <c r="K201" s="17"/>
      <c r="L201" s="17"/>
      <c r="M201" s="300">
        <f t="shared" si="56"/>
        <v>0</v>
      </c>
      <c r="N201" s="203">
        <f t="shared" si="52"/>
        <v>0</v>
      </c>
      <c r="O201" s="585"/>
      <c r="P201" s="16"/>
      <c r="Q201" s="305">
        <f t="shared" si="53"/>
        <v>0</v>
      </c>
      <c r="R201" s="16"/>
      <c r="S201" s="305" t="e">
        <f t="shared" si="57"/>
        <v>#DIV/0!</v>
      </c>
      <c r="T201" s="302"/>
      <c r="U201" s="303">
        <f t="shared" si="58"/>
        <v>0</v>
      </c>
      <c r="V201" s="246">
        <f t="shared" si="15"/>
        <v>0</v>
      </c>
      <c r="W201" s="304"/>
      <c r="X201" s="245">
        <f t="shared" si="59"/>
        <v>0</v>
      </c>
      <c r="Y201" s="203">
        <f t="shared" si="60"/>
        <v>1</v>
      </c>
      <c r="Z201" s="3"/>
      <c r="AB201" s="56">
        <f t="shared" si="61"/>
        <v>0</v>
      </c>
      <c r="AC201" s="56">
        <f t="shared" si="62"/>
        <v>0</v>
      </c>
      <c r="AD201" s="56">
        <f t="shared" si="63"/>
        <v>0</v>
      </c>
      <c r="AE201" s="56">
        <f t="shared" si="64"/>
        <v>0</v>
      </c>
      <c r="AF201" s="56">
        <f t="shared" si="65"/>
        <v>0</v>
      </c>
      <c r="AG201" s="56">
        <f t="shared" si="66"/>
        <v>0</v>
      </c>
      <c r="AH201" s="56">
        <f t="shared" si="67"/>
        <v>0</v>
      </c>
    </row>
    <row r="202" spans="2:34" ht="13.2" x14ac:dyDescent="0.25">
      <c r="B202" s="1"/>
      <c r="C202" s="29">
        <f>'T1 2024'!C202</f>
        <v>191</v>
      </c>
      <c r="D202" s="60">
        <f>'T1 2024'!D202</f>
        <v>0</v>
      </c>
      <c r="E202" s="54">
        <f>'T1 2024'!E202</f>
        <v>0</v>
      </c>
      <c r="F202" s="54">
        <f>'T1 2024'!F202</f>
        <v>0</v>
      </c>
      <c r="G202" s="54">
        <f>'T1 2024'!G202</f>
        <v>0</v>
      </c>
      <c r="H202" s="17"/>
      <c r="I202" s="17"/>
      <c r="J202" s="17"/>
      <c r="K202" s="17"/>
      <c r="L202" s="17"/>
      <c r="M202" s="300">
        <f t="shared" si="56"/>
        <v>0</v>
      </c>
      <c r="N202" s="203">
        <f t="shared" si="52"/>
        <v>0</v>
      </c>
      <c r="O202" s="585"/>
      <c r="P202" s="16"/>
      <c r="Q202" s="305">
        <f t="shared" si="53"/>
        <v>0</v>
      </c>
      <c r="R202" s="16"/>
      <c r="S202" s="305" t="e">
        <f t="shared" si="57"/>
        <v>#DIV/0!</v>
      </c>
      <c r="T202" s="302"/>
      <c r="U202" s="303">
        <f t="shared" si="58"/>
        <v>0</v>
      </c>
      <c r="V202" s="246">
        <f t="shared" si="15"/>
        <v>0</v>
      </c>
      <c r="W202" s="304"/>
      <c r="X202" s="245">
        <f t="shared" si="59"/>
        <v>0</v>
      </c>
      <c r="Y202" s="203">
        <f t="shared" si="60"/>
        <v>1</v>
      </c>
      <c r="Z202" s="3"/>
      <c r="AB202" s="56">
        <f t="shared" si="61"/>
        <v>0</v>
      </c>
      <c r="AC202" s="56">
        <f t="shared" si="62"/>
        <v>0</v>
      </c>
      <c r="AD202" s="56">
        <f t="shared" si="63"/>
        <v>0</v>
      </c>
      <c r="AE202" s="56">
        <f t="shared" si="64"/>
        <v>0</v>
      </c>
      <c r="AF202" s="56">
        <f t="shared" si="65"/>
        <v>0</v>
      </c>
      <c r="AG202" s="56">
        <f t="shared" si="66"/>
        <v>0</v>
      </c>
      <c r="AH202" s="56">
        <f t="shared" si="67"/>
        <v>0</v>
      </c>
    </row>
    <row r="203" spans="2:34" ht="13.2" x14ac:dyDescent="0.25">
      <c r="B203" s="1"/>
      <c r="C203" s="29">
        <f>'T1 2024'!C203</f>
        <v>192</v>
      </c>
      <c r="D203" s="60">
        <f>'T1 2024'!D203</f>
        <v>0</v>
      </c>
      <c r="E203" s="54">
        <f>'T1 2024'!E203</f>
        <v>0</v>
      </c>
      <c r="F203" s="54">
        <f>'T1 2024'!F203</f>
        <v>0</v>
      </c>
      <c r="G203" s="54">
        <f>'T1 2024'!G203</f>
        <v>0</v>
      </c>
      <c r="H203" s="17"/>
      <c r="I203" s="17"/>
      <c r="J203" s="17"/>
      <c r="K203" s="17"/>
      <c r="L203" s="17"/>
      <c r="M203" s="300">
        <f t="shared" si="56"/>
        <v>0</v>
      </c>
      <c r="N203" s="203">
        <f t="shared" si="52"/>
        <v>0</v>
      </c>
      <c r="O203" s="585"/>
      <c r="P203" s="16"/>
      <c r="Q203" s="305">
        <f t="shared" si="53"/>
        <v>0</v>
      </c>
      <c r="R203" s="16"/>
      <c r="S203" s="305" t="e">
        <f t="shared" si="57"/>
        <v>#DIV/0!</v>
      </c>
      <c r="T203" s="302"/>
      <c r="U203" s="303">
        <f t="shared" si="58"/>
        <v>0</v>
      </c>
      <c r="V203" s="246">
        <f t="shared" si="15"/>
        <v>0</v>
      </c>
      <c r="W203" s="304"/>
      <c r="X203" s="245">
        <f t="shared" si="59"/>
        <v>0</v>
      </c>
      <c r="Y203" s="203">
        <f t="shared" si="60"/>
        <v>1</v>
      </c>
      <c r="Z203" s="3"/>
      <c r="AB203" s="56">
        <f t="shared" si="61"/>
        <v>0</v>
      </c>
      <c r="AC203" s="56">
        <f t="shared" si="62"/>
        <v>0</v>
      </c>
      <c r="AD203" s="56">
        <f t="shared" si="63"/>
        <v>0</v>
      </c>
      <c r="AE203" s="56">
        <f t="shared" si="64"/>
        <v>0</v>
      </c>
      <c r="AF203" s="56">
        <f t="shared" si="65"/>
        <v>0</v>
      </c>
      <c r="AG203" s="56">
        <f t="shared" si="66"/>
        <v>0</v>
      </c>
      <c r="AH203" s="56">
        <f t="shared" si="67"/>
        <v>0</v>
      </c>
    </row>
    <row r="204" spans="2:34" ht="13.2" x14ac:dyDescent="0.25">
      <c r="B204" s="1"/>
      <c r="C204" s="29">
        <f>'T1 2024'!C204</f>
        <v>193</v>
      </c>
      <c r="D204" s="60">
        <f>'T1 2024'!D204</f>
        <v>0</v>
      </c>
      <c r="E204" s="54">
        <f>'T1 2024'!E204</f>
        <v>0</v>
      </c>
      <c r="F204" s="54">
        <f>'T1 2024'!F204</f>
        <v>0</v>
      </c>
      <c r="G204" s="54">
        <f>'T1 2024'!G204</f>
        <v>0</v>
      </c>
      <c r="H204" s="17"/>
      <c r="I204" s="17"/>
      <c r="J204" s="17"/>
      <c r="K204" s="17"/>
      <c r="L204" s="17"/>
      <c r="M204" s="300">
        <f t="shared" si="56"/>
        <v>0</v>
      </c>
      <c r="N204" s="203">
        <f t="shared" si="52"/>
        <v>0</v>
      </c>
      <c r="O204" s="585"/>
      <c r="P204" s="16"/>
      <c r="Q204" s="305">
        <f t="shared" si="53"/>
        <v>0</v>
      </c>
      <c r="R204" s="16"/>
      <c r="S204" s="305" t="e">
        <f t="shared" si="57"/>
        <v>#DIV/0!</v>
      </c>
      <c r="T204" s="302"/>
      <c r="U204" s="303">
        <f t="shared" si="58"/>
        <v>0</v>
      </c>
      <c r="V204" s="246">
        <f t="shared" si="15"/>
        <v>0</v>
      </c>
      <c r="W204" s="304"/>
      <c r="X204" s="245">
        <f t="shared" si="59"/>
        <v>0</v>
      </c>
      <c r="Y204" s="203">
        <f t="shared" si="60"/>
        <v>1</v>
      </c>
      <c r="Z204" s="3"/>
      <c r="AB204" s="56">
        <f t="shared" si="61"/>
        <v>0</v>
      </c>
      <c r="AC204" s="56">
        <f t="shared" si="62"/>
        <v>0</v>
      </c>
      <c r="AD204" s="56">
        <f t="shared" si="63"/>
        <v>0</v>
      </c>
      <c r="AE204" s="56">
        <f t="shared" si="64"/>
        <v>0</v>
      </c>
      <c r="AF204" s="56">
        <f t="shared" si="65"/>
        <v>0</v>
      </c>
      <c r="AG204" s="56">
        <f t="shared" si="66"/>
        <v>0</v>
      </c>
      <c r="AH204" s="56">
        <f t="shared" si="67"/>
        <v>0</v>
      </c>
    </row>
    <row r="205" spans="2:34" ht="13.2" x14ac:dyDescent="0.25">
      <c r="B205" s="1"/>
      <c r="C205" s="29">
        <f>'T1 2024'!C205</f>
        <v>194</v>
      </c>
      <c r="D205" s="60">
        <f>'T1 2024'!D205</f>
        <v>0</v>
      </c>
      <c r="E205" s="54">
        <f>'T1 2024'!E205</f>
        <v>0</v>
      </c>
      <c r="F205" s="54">
        <f>'T1 2024'!F205</f>
        <v>0</v>
      </c>
      <c r="G205" s="54">
        <f>'T1 2024'!G205</f>
        <v>0</v>
      </c>
      <c r="H205" s="17"/>
      <c r="I205" s="17"/>
      <c r="J205" s="17"/>
      <c r="K205" s="17"/>
      <c r="L205" s="17"/>
      <c r="M205" s="300">
        <f t="shared" si="56"/>
        <v>0</v>
      </c>
      <c r="N205" s="203">
        <f t="shared" si="52"/>
        <v>0</v>
      </c>
      <c r="O205" s="585"/>
      <c r="P205" s="16"/>
      <c r="Q205" s="305">
        <f t="shared" si="53"/>
        <v>0</v>
      </c>
      <c r="R205" s="16"/>
      <c r="S205" s="305" t="e">
        <f t="shared" si="57"/>
        <v>#DIV/0!</v>
      </c>
      <c r="T205" s="302"/>
      <c r="U205" s="303">
        <f t="shared" si="58"/>
        <v>0</v>
      </c>
      <c r="V205" s="246">
        <f t="shared" si="15"/>
        <v>0</v>
      </c>
      <c r="W205" s="304"/>
      <c r="X205" s="245">
        <f t="shared" si="59"/>
        <v>0</v>
      </c>
      <c r="Y205" s="203">
        <f t="shared" si="60"/>
        <v>1</v>
      </c>
      <c r="Z205" s="3"/>
      <c r="AB205" s="56">
        <f t="shared" si="61"/>
        <v>0</v>
      </c>
      <c r="AC205" s="56">
        <f t="shared" si="62"/>
        <v>0</v>
      </c>
      <c r="AD205" s="56">
        <f t="shared" si="63"/>
        <v>0</v>
      </c>
      <c r="AE205" s="56">
        <f t="shared" si="64"/>
        <v>0</v>
      </c>
      <c r="AF205" s="56">
        <f t="shared" si="65"/>
        <v>0</v>
      </c>
      <c r="AG205" s="56">
        <f t="shared" si="66"/>
        <v>0</v>
      </c>
      <c r="AH205" s="56">
        <f t="shared" si="67"/>
        <v>0</v>
      </c>
    </row>
    <row r="206" spans="2:34" ht="13.2" x14ac:dyDescent="0.25">
      <c r="B206" s="1"/>
      <c r="C206" s="29">
        <f>'T1 2024'!C206</f>
        <v>195</v>
      </c>
      <c r="D206" s="60">
        <f>'T1 2024'!D206</f>
        <v>0</v>
      </c>
      <c r="E206" s="54">
        <f>'T1 2024'!E206</f>
        <v>0</v>
      </c>
      <c r="F206" s="54">
        <f>'T1 2024'!F206</f>
        <v>0</v>
      </c>
      <c r="G206" s="54">
        <f>'T1 2024'!G206</f>
        <v>0</v>
      </c>
      <c r="H206" s="17"/>
      <c r="I206" s="17"/>
      <c r="J206" s="17"/>
      <c r="K206" s="17"/>
      <c r="L206" s="17"/>
      <c r="M206" s="300">
        <f t="shared" si="56"/>
        <v>0</v>
      </c>
      <c r="N206" s="203">
        <f t="shared" ref="N206:N211" si="68">M206</f>
        <v>0</v>
      </c>
      <c r="O206" s="585"/>
      <c r="P206" s="16"/>
      <c r="Q206" s="305">
        <f t="shared" ref="Q206:Q211" si="69">P206*P$11</f>
        <v>0</v>
      </c>
      <c r="R206" s="16"/>
      <c r="S206" s="305" t="e">
        <f t="shared" si="57"/>
        <v>#DIV/0!</v>
      </c>
      <c r="T206" s="302"/>
      <c r="U206" s="303">
        <f t="shared" si="58"/>
        <v>0</v>
      </c>
      <c r="V206" s="246">
        <f t="shared" si="15"/>
        <v>0</v>
      </c>
      <c r="W206" s="304"/>
      <c r="X206" s="245">
        <f t="shared" si="59"/>
        <v>0</v>
      </c>
      <c r="Y206" s="203">
        <f t="shared" si="60"/>
        <v>1</v>
      </c>
      <c r="Z206" s="3"/>
      <c r="AB206" s="56">
        <f t="shared" si="61"/>
        <v>0</v>
      </c>
      <c r="AC206" s="56">
        <f t="shared" si="62"/>
        <v>0</v>
      </c>
      <c r="AD206" s="56">
        <f t="shared" si="63"/>
        <v>0</v>
      </c>
      <c r="AE206" s="56">
        <f t="shared" si="64"/>
        <v>0</v>
      </c>
      <c r="AF206" s="56">
        <f t="shared" si="65"/>
        <v>0</v>
      </c>
      <c r="AG206" s="56">
        <f t="shared" si="66"/>
        <v>0</v>
      </c>
      <c r="AH206" s="56">
        <f t="shared" si="67"/>
        <v>0</v>
      </c>
    </row>
    <row r="207" spans="2:34" ht="13.2" x14ac:dyDescent="0.25">
      <c r="B207" s="1"/>
      <c r="C207" s="29">
        <f>'T1 2024'!C207</f>
        <v>196</v>
      </c>
      <c r="D207" s="60">
        <f>'T1 2024'!D207</f>
        <v>0</v>
      </c>
      <c r="E207" s="54">
        <f>'T1 2024'!E207</f>
        <v>0</v>
      </c>
      <c r="F207" s="54">
        <f>'T1 2024'!F207</f>
        <v>0</v>
      </c>
      <c r="G207" s="54">
        <f>'T1 2024'!G207</f>
        <v>0</v>
      </c>
      <c r="H207" s="17"/>
      <c r="I207" s="17"/>
      <c r="J207" s="17"/>
      <c r="K207" s="17"/>
      <c r="L207" s="17"/>
      <c r="M207" s="300">
        <f t="shared" si="56"/>
        <v>0</v>
      </c>
      <c r="N207" s="203">
        <f t="shared" si="68"/>
        <v>0</v>
      </c>
      <c r="O207" s="585"/>
      <c r="P207" s="16"/>
      <c r="Q207" s="305">
        <f t="shared" si="69"/>
        <v>0</v>
      </c>
      <c r="R207" s="16"/>
      <c r="S207" s="305" t="e">
        <f t="shared" si="57"/>
        <v>#DIV/0!</v>
      </c>
      <c r="T207" s="302"/>
      <c r="U207" s="303">
        <f t="shared" si="58"/>
        <v>0</v>
      </c>
      <c r="V207" s="246">
        <f t="shared" si="15"/>
        <v>0</v>
      </c>
      <c r="W207" s="304"/>
      <c r="X207" s="245">
        <f t="shared" si="59"/>
        <v>0</v>
      </c>
      <c r="Y207" s="203">
        <f t="shared" si="60"/>
        <v>1</v>
      </c>
      <c r="Z207" s="3"/>
      <c r="AB207" s="56">
        <f t="shared" si="61"/>
        <v>0</v>
      </c>
      <c r="AC207" s="56">
        <f t="shared" si="62"/>
        <v>0</v>
      </c>
      <c r="AD207" s="56">
        <f t="shared" si="63"/>
        <v>0</v>
      </c>
      <c r="AE207" s="56">
        <f t="shared" si="64"/>
        <v>0</v>
      </c>
      <c r="AF207" s="56">
        <f t="shared" si="65"/>
        <v>0</v>
      </c>
      <c r="AG207" s="56">
        <f t="shared" si="66"/>
        <v>0</v>
      </c>
      <c r="AH207" s="56">
        <f t="shared" si="67"/>
        <v>0</v>
      </c>
    </row>
    <row r="208" spans="2:34" ht="13.2" x14ac:dyDescent="0.25">
      <c r="B208" s="1"/>
      <c r="C208" s="29">
        <f>'T1 2024'!C208</f>
        <v>197</v>
      </c>
      <c r="D208" s="60">
        <f>'T1 2024'!D208</f>
        <v>0</v>
      </c>
      <c r="E208" s="54">
        <f>'T1 2024'!E208</f>
        <v>0</v>
      </c>
      <c r="F208" s="54">
        <f>'T1 2024'!F208</f>
        <v>0</v>
      </c>
      <c r="G208" s="54">
        <f>'T1 2024'!G208</f>
        <v>0</v>
      </c>
      <c r="H208" s="17"/>
      <c r="I208" s="17"/>
      <c r="J208" s="17"/>
      <c r="K208" s="17"/>
      <c r="L208" s="17"/>
      <c r="M208" s="300">
        <f t="shared" si="56"/>
        <v>0</v>
      </c>
      <c r="N208" s="203">
        <f t="shared" si="68"/>
        <v>0</v>
      </c>
      <c r="O208" s="585"/>
      <c r="P208" s="16"/>
      <c r="Q208" s="305">
        <f t="shared" si="69"/>
        <v>0</v>
      </c>
      <c r="R208" s="16"/>
      <c r="S208" s="305" t="e">
        <f t="shared" si="57"/>
        <v>#DIV/0!</v>
      </c>
      <c r="T208" s="302"/>
      <c r="U208" s="303">
        <f t="shared" si="58"/>
        <v>0</v>
      </c>
      <c r="V208" s="246">
        <f t="shared" si="15"/>
        <v>0</v>
      </c>
      <c r="W208" s="304"/>
      <c r="X208" s="245">
        <f t="shared" si="59"/>
        <v>0</v>
      </c>
      <c r="Y208" s="203">
        <f t="shared" si="60"/>
        <v>1</v>
      </c>
      <c r="Z208" s="3"/>
      <c r="AB208" s="56">
        <f t="shared" si="61"/>
        <v>0</v>
      </c>
      <c r="AC208" s="56">
        <f t="shared" si="62"/>
        <v>0</v>
      </c>
      <c r="AD208" s="56">
        <f t="shared" si="63"/>
        <v>0</v>
      </c>
      <c r="AE208" s="56">
        <f t="shared" si="64"/>
        <v>0</v>
      </c>
      <c r="AF208" s="56">
        <f t="shared" si="65"/>
        <v>0</v>
      </c>
      <c r="AG208" s="56">
        <f t="shared" si="66"/>
        <v>0</v>
      </c>
      <c r="AH208" s="56">
        <f t="shared" si="67"/>
        <v>0</v>
      </c>
    </row>
    <row r="209" spans="2:34" ht="13.2" x14ac:dyDescent="0.25">
      <c r="B209" s="1"/>
      <c r="C209" s="29">
        <f>'T1 2024'!C209</f>
        <v>198</v>
      </c>
      <c r="D209" s="60">
        <f>'T1 2024'!D209</f>
        <v>0</v>
      </c>
      <c r="E209" s="54">
        <f>'T1 2024'!E209</f>
        <v>0</v>
      </c>
      <c r="F209" s="54">
        <f>'T1 2024'!F209</f>
        <v>0</v>
      </c>
      <c r="G209" s="54">
        <f>'T1 2024'!G209</f>
        <v>0</v>
      </c>
      <c r="H209" s="17"/>
      <c r="I209" s="17"/>
      <c r="J209" s="17"/>
      <c r="K209" s="17"/>
      <c r="L209" s="17"/>
      <c r="M209" s="300">
        <f t="shared" si="56"/>
        <v>0</v>
      </c>
      <c r="N209" s="203">
        <f t="shared" si="68"/>
        <v>0</v>
      </c>
      <c r="O209" s="585"/>
      <c r="P209" s="16"/>
      <c r="Q209" s="305">
        <f t="shared" si="69"/>
        <v>0</v>
      </c>
      <c r="R209" s="16"/>
      <c r="S209" s="305" t="e">
        <f t="shared" si="57"/>
        <v>#DIV/0!</v>
      </c>
      <c r="T209" s="302"/>
      <c r="U209" s="303">
        <f t="shared" si="58"/>
        <v>0</v>
      </c>
      <c r="V209" s="246">
        <f t="shared" si="15"/>
        <v>0</v>
      </c>
      <c r="W209" s="304"/>
      <c r="X209" s="245">
        <f t="shared" si="59"/>
        <v>0</v>
      </c>
      <c r="Y209" s="203">
        <f t="shared" si="60"/>
        <v>1</v>
      </c>
      <c r="Z209" s="3"/>
      <c r="AB209" s="56">
        <f t="shared" si="61"/>
        <v>0</v>
      </c>
      <c r="AC209" s="56">
        <f t="shared" si="62"/>
        <v>0</v>
      </c>
      <c r="AD209" s="56">
        <f t="shared" si="63"/>
        <v>0</v>
      </c>
      <c r="AE209" s="56">
        <f t="shared" si="64"/>
        <v>0</v>
      </c>
      <c r="AF209" s="56">
        <f t="shared" si="65"/>
        <v>0</v>
      </c>
      <c r="AG209" s="56">
        <f t="shared" si="66"/>
        <v>0</v>
      </c>
      <c r="AH209" s="56">
        <f t="shared" si="67"/>
        <v>0</v>
      </c>
    </row>
    <row r="210" spans="2:34" ht="13.2" x14ac:dyDescent="0.25">
      <c r="B210" s="1"/>
      <c r="C210" s="29">
        <f>'T1 2024'!C210</f>
        <v>199</v>
      </c>
      <c r="D210" s="60">
        <f>'T1 2024'!D210</f>
        <v>0</v>
      </c>
      <c r="E210" s="54">
        <f>'T1 2024'!E210</f>
        <v>0</v>
      </c>
      <c r="F210" s="54">
        <f>'T1 2024'!F210</f>
        <v>0</v>
      </c>
      <c r="G210" s="54">
        <f>'T1 2024'!G210</f>
        <v>0</v>
      </c>
      <c r="H210" s="17"/>
      <c r="I210" s="17"/>
      <c r="J210" s="17"/>
      <c r="K210" s="17"/>
      <c r="L210" s="17"/>
      <c r="M210" s="300">
        <f t="shared" si="56"/>
        <v>0</v>
      </c>
      <c r="N210" s="203">
        <f t="shared" si="68"/>
        <v>0</v>
      </c>
      <c r="O210" s="585"/>
      <c r="P210" s="16"/>
      <c r="Q210" s="305">
        <f t="shared" si="69"/>
        <v>0</v>
      </c>
      <c r="R210" s="16"/>
      <c r="S210" s="305" t="e">
        <f t="shared" si="57"/>
        <v>#DIV/0!</v>
      </c>
      <c r="T210" s="302"/>
      <c r="U210" s="303">
        <f t="shared" si="58"/>
        <v>0</v>
      </c>
      <c r="V210" s="246">
        <f t="shared" si="15"/>
        <v>0</v>
      </c>
      <c r="W210" s="304"/>
      <c r="X210" s="245">
        <f t="shared" si="59"/>
        <v>0</v>
      </c>
      <c r="Y210" s="203">
        <f t="shared" si="60"/>
        <v>1</v>
      </c>
      <c r="Z210" s="3"/>
      <c r="AB210" s="56">
        <f t="shared" si="61"/>
        <v>0</v>
      </c>
      <c r="AC210" s="56">
        <f t="shared" si="62"/>
        <v>0</v>
      </c>
      <c r="AD210" s="56">
        <f t="shared" si="63"/>
        <v>0</v>
      </c>
      <c r="AE210" s="56">
        <f t="shared" si="64"/>
        <v>0</v>
      </c>
      <c r="AF210" s="56">
        <f t="shared" si="65"/>
        <v>0</v>
      </c>
      <c r="AG210" s="56">
        <f t="shared" si="66"/>
        <v>0</v>
      </c>
      <c r="AH210" s="56">
        <f t="shared" si="67"/>
        <v>0</v>
      </c>
    </row>
    <row r="211" spans="2:34" ht="13.2" x14ac:dyDescent="0.25">
      <c r="B211" s="1"/>
      <c r="C211" s="29">
        <f>'T1 2024'!C211</f>
        <v>200</v>
      </c>
      <c r="D211" s="60">
        <f>'T1 2024'!D211</f>
        <v>0</v>
      </c>
      <c r="E211" s="54">
        <f>'T1 2024'!E211</f>
        <v>0</v>
      </c>
      <c r="F211" s="54">
        <f>'T1 2024'!F211</f>
        <v>0</v>
      </c>
      <c r="G211" s="54">
        <f>'T1 2024'!G211</f>
        <v>0</v>
      </c>
      <c r="H211" s="17"/>
      <c r="I211" s="17"/>
      <c r="J211" s="17"/>
      <c r="K211" s="17"/>
      <c r="L211" s="17"/>
      <c r="M211" s="300">
        <f>SUM(H211:L211)*2</f>
        <v>0</v>
      </c>
      <c r="N211" s="203">
        <f t="shared" si="68"/>
        <v>0</v>
      </c>
      <c r="O211" s="585"/>
      <c r="P211" s="16"/>
      <c r="Q211" s="305">
        <f t="shared" si="69"/>
        <v>0</v>
      </c>
      <c r="R211" s="16"/>
      <c r="S211" s="305" t="e">
        <f>R211*R$11</f>
        <v>#DIV/0!</v>
      </c>
      <c r="T211" s="302">
        <f>COUNT(P211,S211)</f>
        <v>0</v>
      </c>
      <c r="U211" s="303">
        <f>IF(T11=1,Q211*6.67,IF(T11=2,(Q211+S211)*3.34))</f>
        <v>0</v>
      </c>
      <c r="V211" s="246">
        <f t="shared" si="15"/>
        <v>0</v>
      </c>
      <c r="W211" s="304"/>
      <c r="X211" s="245">
        <f>V211+N211</f>
        <v>0</v>
      </c>
      <c r="Y211" s="203">
        <f>IF(X211&gt;79,7,IF(X211&gt;69,6,IF(X211&gt;59,5,IF(X211&gt;49,4,IF(X211&gt;39,3,IF(X211&gt;29,2,1))))))</f>
        <v>1</v>
      </c>
      <c r="Z211" s="3"/>
      <c r="AB211" s="56">
        <f>IF(X211&lt;29.9,IF(X211&gt;0.1,1,0),0)</f>
        <v>0</v>
      </c>
      <c r="AC211" s="56">
        <f>IF(X211&lt;39.9,IF(X211&gt;29.9,1,0),0)</f>
        <v>0</v>
      </c>
      <c r="AD211" s="56">
        <f>IF(X211&lt;49.9,IF(X211&gt;39.9,1,0),0)</f>
        <v>0</v>
      </c>
      <c r="AE211" s="56">
        <f>IF(X211&lt;59.9,IF(X211&gt;49.9,1,0),0)</f>
        <v>0</v>
      </c>
      <c r="AF211" s="56">
        <f>IF(X211&lt;69.9,IF(X211&gt;59.9,1,0),0)</f>
        <v>0</v>
      </c>
      <c r="AG211" s="56">
        <f>IF(X211&lt;79.9,IF(X211&gt;69.9,1,0),0)</f>
        <v>0</v>
      </c>
      <c r="AH211" s="56">
        <f>IF(X211&lt;101,IF(X211&gt;79.9,1,0),0)</f>
        <v>0</v>
      </c>
    </row>
    <row r="212" spans="2:34" ht="13.8" thickBot="1" x14ac:dyDescent="0.3">
      <c r="B212" s="1"/>
      <c r="C212" s="2"/>
      <c r="D212" s="61"/>
      <c r="E212" s="61"/>
      <c r="F212" s="61"/>
      <c r="G212" s="61"/>
      <c r="H212" s="18"/>
      <c r="I212" s="18"/>
      <c r="J212" s="18"/>
      <c r="K212" s="18"/>
      <c r="L212" s="18"/>
      <c r="M212" s="306"/>
      <c r="N212" s="307"/>
      <c r="O212" s="585"/>
      <c r="P212" s="26"/>
      <c r="Q212" s="308"/>
      <c r="R212" s="26"/>
      <c r="S212" s="308"/>
      <c r="T212" s="309"/>
      <c r="U212" s="43"/>
      <c r="V212" s="43"/>
      <c r="W212" s="304"/>
      <c r="X212" s="310"/>
      <c r="Y212" s="307"/>
      <c r="Z212" s="3"/>
    </row>
    <row r="213" spans="2:34" ht="13.8" thickBot="1" x14ac:dyDescent="0.3">
      <c r="B213" s="1"/>
      <c r="C213" s="469">
        <f>'T1 2024'!C213</f>
        <v>0</v>
      </c>
      <c r="D213" s="272" t="s">
        <v>14</v>
      </c>
      <c r="E213" s="272"/>
      <c r="F213" s="272"/>
      <c r="G213" s="272"/>
      <c r="H213" s="385">
        <f>SUM(H12:H212)</f>
        <v>0</v>
      </c>
      <c r="I213" s="375">
        <f>SUM(I12:I212)</f>
        <v>0</v>
      </c>
      <c r="J213" s="375">
        <f>SUM(J12:J212)</f>
        <v>0</v>
      </c>
      <c r="K213" s="375">
        <f>SUM(K12:K212)</f>
        <v>0</v>
      </c>
      <c r="L213" s="147">
        <f>SUM(L12:L212)</f>
        <v>0</v>
      </c>
      <c r="M213" s="577">
        <f>SUM(N12:N212)</f>
        <v>0</v>
      </c>
      <c r="N213" s="548"/>
      <c r="O213" s="585"/>
      <c r="P213" s="547">
        <f>SUM(Q12:Q212)</f>
        <v>0</v>
      </c>
      <c r="Q213" s="548"/>
      <c r="R213" s="547" t="e">
        <f>SUM(S12:S212)</f>
        <v>#DIV/0!</v>
      </c>
      <c r="S213" s="548"/>
      <c r="T213" s="312"/>
      <c r="U213" s="587">
        <f>SUM(V12:V211)</f>
        <v>0</v>
      </c>
      <c r="V213" s="588"/>
      <c r="W213" s="282"/>
      <c r="X213" s="522">
        <f>SUM(X12:X212)</f>
        <v>0</v>
      </c>
      <c r="Y213" s="523"/>
      <c r="Z213" s="3"/>
    </row>
    <row r="214" spans="2:34" ht="16.2" thickBot="1" x14ac:dyDescent="0.3">
      <c r="B214" s="1"/>
      <c r="C214" s="470"/>
      <c r="D214" s="273" t="s">
        <v>15</v>
      </c>
      <c r="E214" s="273"/>
      <c r="F214" s="273"/>
      <c r="G214" s="273"/>
      <c r="H214" s="386" t="e">
        <f>H213/COUNT(H12:H212)</f>
        <v>#DIV/0!</v>
      </c>
      <c r="I214" s="376" t="e">
        <f>I213/COUNT(I12:I212)</f>
        <v>#DIV/0!</v>
      </c>
      <c r="J214" s="376" t="e">
        <f>J213/COUNT(J12:J212)</f>
        <v>#DIV/0!</v>
      </c>
      <c r="K214" s="376" t="e">
        <f>K213/COUNT(K12:K212)</f>
        <v>#DIV/0!</v>
      </c>
      <c r="L214" s="390" t="e">
        <f>L213/COUNT(L12:L212)</f>
        <v>#DIV/0!</v>
      </c>
      <c r="M214" s="581" t="e">
        <f>M213/C213</f>
        <v>#DIV/0!</v>
      </c>
      <c r="N214" s="558"/>
      <c r="O214" s="585"/>
      <c r="P214" s="552" t="e">
        <f>P213/COUNT(P12:P212)</f>
        <v>#DIV/0!</v>
      </c>
      <c r="Q214" s="553"/>
      <c r="R214" s="552" t="e">
        <f>R213/COUNT(R12:R212)</f>
        <v>#DIV/0!</v>
      </c>
      <c r="S214" s="553"/>
      <c r="T214" s="312"/>
      <c r="U214" s="582" t="e">
        <f>U213/C213</f>
        <v>#DIV/0!</v>
      </c>
      <c r="V214" s="583"/>
      <c r="W214" s="282"/>
      <c r="X214" s="117" t="e">
        <f>X213/C213</f>
        <v>#DIV/0!</v>
      </c>
      <c r="Y214" s="389" t="e">
        <f>IF(X214&gt;79,7,IF(X214&gt;69,6,IF(X214&gt;59,5,IF(X214&gt;49,4,IF(X214&gt;39,3,IF(X214&gt;29,2,1))))))</f>
        <v>#DIV/0!</v>
      </c>
      <c r="Z214" s="3"/>
    </row>
    <row r="215" spans="2:34" ht="16.2" thickBot="1" x14ac:dyDescent="0.3">
      <c r="B215" s="1"/>
      <c r="C215" s="315"/>
      <c r="D215" s="9"/>
      <c r="E215" s="9"/>
      <c r="F215" s="9"/>
      <c r="G215" s="9"/>
      <c r="H215" s="374" t="s">
        <v>22</v>
      </c>
      <c r="I215" s="374" t="s">
        <v>22</v>
      </c>
      <c r="J215" s="374" t="s">
        <v>22</v>
      </c>
      <c r="K215" s="374" t="s">
        <v>22</v>
      </c>
      <c r="L215" s="374" t="s">
        <v>22</v>
      </c>
      <c r="M215" s="460" t="s">
        <v>22</v>
      </c>
      <c r="N215" s="461"/>
      <c r="O215" s="586"/>
      <c r="P215" s="460" t="s">
        <v>26</v>
      </c>
      <c r="Q215" s="461"/>
      <c r="R215" s="460" t="s">
        <v>26</v>
      </c>
      <c r="S215" s="461"/>
      <c r="T215" s="316"/>
      <c r="U215" s="460" t="s">
        <v>26</v>
      </c>
      <c r="V215" s="461"/>
      <c r="W215" s="317"/>
      <c r="X215" s="320" t="s">
        <v>2</v>
      </c>
      <c r="Y215" s="117" t="s">
        <v>5</v>
      </c>
      <c r="Z215" s="3"/>
    </row>
    <row r="216" spans="2:34" ht="18" thickBot="1" x14ac:dyDescent="0.3">
      <c r="B216" s="1"/>
      <c r="C216" s="491" t="s">
        <v>74</v>
      </c>
      <c r="D216" s="492"/>
      <c r="E216" s="318"/>
      <c r="F216" s="318"/>
      <c r="G216" s="318"/>
      <c r="H216" s="374">
        <v>1</v>
      </c>
      <c r="I216" s="374">
        <v>2</v>
      </c>
      <c r="J216" s="374">
        <v>3</v>
      </c>
      <c r="K216" s="374">
        <v>4</v>
      </c>
      <c r="L216" s="374">
        <v>5</v>
      </c>
      <c r="M216" s="460">
        <v>6</v>
      </c>
      <c r="N216" s="461"/>
      <c r="O216" s="460">
        <v>7</v>
      </c>
      <c r="P216" s="534"/>
      <c r="Q216" s="461"/>
      <c r="R216" s="424"/>
      <c r="S216" s="425"/>
      <c r="T216" s="425"/>
      <c r="U216" s="425"/>
      <c r="V216" s="425"/>
      <c r="W216" s="425"/>
      <c r="X216" s="460">
        <v>7</v>
      </c>
      <c r="Y216" s="461"/>
      <c r="Z216" s="3"/>
    </row>
    <row r="217" spans="2:34" ht="13.5" customHeight="1" thickBot="1" x14ac:dyDescent="0.3">
      <c r="B217" s="1"/>
      <c r="C217" s="493"/>
      <c r="D217" s="494"/>
      <c r="E217" s="111"/>
      <c r="F217" s="111"/>
      <c r="G217" s="111"/>
      <c r="H217" s="141" t="s">
        <v>65</v>
      </c>
      <c r="I217" s="141" t="s">
        <v>66</v>
      </c>
      <c r="J217" s="141" t="s">
        <v>67</v>
      </c>
      <c r="K217" s="141" t="s">
        <v>68</v>
      </c>
      <c r="L217" s="141" t="s">
        <v>69</v>
      </c>
      <c r="M217" s="460" t="s">
        <v>70</v>
      </c>
      <c r="N217" s="461"/>
      <c r="O217" s="460" t="s">
        <v>71</v>
      </c>
      <c r="P217" s="534"/>
      <c r="Q217" s="461"/>
      <c r="R217" s="426"/>
      <c r="S217" s="427"/>
      <c r="T217" s="427"/>
      <c r="U217" s="427"/>
      <c r="V217" s="427"/>
      <c r="W217" s="427"/>
      <c r="X217" s="460" t="s">
        <v>71</v>
      </c>
      <c r="Y217" s="461"/>
      <c r="Z217" s="3"/>
    </row>
    <row r="218" spans="2:34" ht="16.5" customHeight="1" thickBot="1" x14ac:dyDescent="0.3">
      <c r="B218" s="1"/>
      <c r="C218" s="495"/>
      <c r="D218" s="496"/>
      <c r="E218" s="319"/>
      <c r="F218" s="319"/>
      <c r="G218" s="319"/>
      <c r="H218" s="320">
        <f t="shared" ref="H218:M218" si="70">AB8</f>
        <v>0</v>
      </c>
      <c r="I218" s="321">
        <f t="shared" si="70"/>
        <v>0</v>
      </c>
      <c r="J218" s="320">
        <f t="shared" si="70"/>
        <v>0</v>
      </c>
      <c r="K218" s="321">
        <f t="shared" si="70"/>
        <v>0</v>
      </c>
      <c r="L218" s="320">
        <f t="shared" si="70"/>
        <v>0</v>
      </c>
      <c r="M218" s="579">
        <f t="shared" si="70"/>
        <v>0</v>
      </c>
      <c r="N218" s="580"/>
      <c r="O218" s="322"/>
      <c r="P218" s="578">
        <f>AH8</f>
        <v>0</v>
      </c>
      <c r="Q218" s="533"/>
      <c r="R218" s="428"/>
      <c r="S218" s="429"/>
      <c r="T218" s="429"/>
      <c r="U218" s="429"/>
      <c r="V218" s="429"/>
      <c r="W218" s="429"/>
      <c r="X218" s="460">
        <f>AH8</f>
        <v>0</v>
      </c>
      <c r="Y218" s="461"/>
      <c r="Z218" s="3"/>
    </row>
    <row r="219" spans="2:34" ht="7.5" customHeight="1" thickBot="1" x14ac:dyDescent="0.35">
      <c r="B219" s="7"/>
      <c r="C219" s="8"/>
      <c r="D219" s="9"/>
      <c r="E219" s="9"/>
      <c r="F219" s="9"/>
      <c r="G219" s="9"/>
      <c r="H219" s="20"/>
      <c r="I219" s="20"/>
      <c r="J219" s="20"/>
      <c r="K219" s="20"/>
      <c r="L219" s="20"/>
      <c r="M219" s="21"/>
      <c r="N219" s="20"/>
      <c r="O219" s="20"/>
      <c r="P219" s="20"/>
      <c r="Q219" s="20"/>
      <c r="R219" s="20"/>
      <c r="S219" s="20"/>
      <c r="T219" s="21"/>
      <c r="U219" s="21"/>
      <c r="V219" s="21"/>
      <c r="W219" s="20"/>
      <c r="X219" s="22"/>
      <c r="Y219" s="22"/>
      <c r="Z219" s="10"/>
    </row>
    <row r="220" spans="2:34" ht="13.5" customHeight="1" x14ac:dyDescent="0.3">
      <c r="M220" s="24" t="s">
        <v>1</v>
      </c>
      <c r="X220" s="453" t="s">
        <v>1</v>
      </c>
      <c r="Y220" s="453"/>
      <c r="Z220" s="453"/>
    </row>
  </sheetData>
  <customSheetViews>
    <customSheetView guid="{63EE507A-9AF3-4474-9015-B549F6E48985}" showPageBreaks="1" fitToPage="1" view="pageBreakPreview" topLeftCell="A5">
      <selection activeCell="D13" sqref="D13"/>
      <pageMargins left="0.75" right="0.75" top="1" bottom="1" header="0.5" footer="0.5"/>
      <pageSetup paperSize="8" scale="98" orientation="portrait" horizontalDpi="4294967292" verticalDpi="300" r:id="rId1"/>
      <headerFooter alignWithMargins="0">
        <oddFooter>&amp;CEGD MARK SHEET GR 12 TERM 3&amp;Rver 2010.1</oddFooter>
      </headerFooter>
    </customSheetView>
  </customSheetViews>
  <mergeCells count="43">
    <mergeCell ref="C2:Y3"/>
    <mergeCell ref="C4:Y4"/>
    <mergeCell ref="C5:Y5"/>
    <mergeCell ref="C6:D9"/>
    <mergeCell ref="H6:Y7"/>
    <mergeCell ref="H8:M8"/>
    <mergeCell ref="N8:N9"/>
    <mergeCell ref="P9:Q9"/>
    <mergeCell ref="R9:S9"/>
    <mergeCell ref="Y8:Y9"/>
    <mergeCell ref="X8:X9"/>
    <mergeCell ref="V8:V9"/>
    <mergeCell ref="E6:E9"/>
    <mergeCell ref="F6:F9"/>
    <mergeCell ref="G6:G9"/>
    <mergeCell ref="P8:U8"/>
    <mergeCell ref="C216:D218"/>
    <mergeCell ref="X213:Y213"/>
    <mergeCell ref="M214:N214"/>
    <mergeCell ref="P215:Q215"/>
    <mergeCell ref="R215:S215"/>
    <mergeCell ref="M215:N215"/>
    <mergeCell ref="C213:C214"/>
    <mergeCell ref="U215:V215"/>
    <mergeCell ref="U214:V214"/>
    <mergeCell ref="O8:O215"/>
    <mergeCell ref="P214:Q214"/>
    <mergeCell ref="R214:S214"/>
    <mergeCell ref="C10:D10"/>
    <mergeCell ref="U213:V213"/>
    <mergeCell ref="R213:S213"/>
    <mergeCell ref="P213:Q213"/>
    <mergeCell ref="M213:N213"/>
    <mergeCell ref="X220:Z220"/>
    <mergeCell ref="M217:N217"/>
    <mergeCell ref="P218:Q218"/>
    <mergeCell ref="M218:N218"/>
    <mergeCell ref="O217:Q217"/>
    <mergeCell ref="M216:N216"/>
    <mergeCell ref="O216:Q216"/>
    <mergeCell ref="X216:Y216"/>
    <mergeCell ref="X217:Y217"/>
    <mergeCell ref="X218:Y218"/>
  </mergeCells>
  <phoneticPr fontId="16" type="noConversion"/>
  <dataValidations count="4">
    <dataValidation type="whole" allowBlank="1" showInputMessage="1" showErrorMessage="1" promptTitle="Test Mark 1" prompt="Learners_x000a_Final Mark" sqref="P12:P211" xr:uid="{00000000-0002-0000-0200-000000000000}">
      <formula1>0</formula1>
      <formula2>P$10</formula2>
    </dataValidation>
    <dataValidation type="whole" allowBlank="1" showInputMessage="1" showErrorMessage="1" promptTitle="Test Mark 2" prompt="Learners_x000a_Final Mark" sqref="R12:R211" xr:uid="{00000000-0002-0000-0200-000001000000}">
      <formula1>0</formula1>
      <formula2>R$10</formula2>
    </dataValidation>
    <dataValidation type="list" allowBlank="1" showInputMessage="1" showErrorMessage="1" promptTitle="7 / 3 Scale" prompt="NB / NC = 0_x000a_1 - 10" sqref="J12:L211 H12:H211" xr:uid="{00000000-0002-0000-0200-000002000000}">
      <formula1>$AI$12:$AI$24</formula1>
    </dataValidation>
    <dataValidation type="list" allowBlank="1" showInputMessage="1" showErrorMessage="1" promptTitle="7 / 3 Scale" prompt="NC / NB = 0_x000a_1 - 10" sqref="I12:I211" xr:uid="{00000000-0002-0000-0200-000003000000}">
      <formula1>$AI$12:$AI$24</formula1>
    </dataValidation>
  </dataValidations>
  <pageMargins left="0.75" right="0.75" top="1" bottom="1" header="0.5" footer="0.5"/>
  <pageSetup paperSize="8" scale="23" orientation="portrait" horizontalDpi="4294967292" verticalDpi="300" r:id="rId2"/>
  <headerFooter alignWithMargins="0">
    <oddFooter>&amp;CEGD MARK SHEET GR 12 TERM 3&amp;Rver 2010.1</oddFooter>
  </headerFooter>
  <ignoredErrors>
    <ignoredError sqref="C211:D211 AB211:AH211 AB12:AH65 C12:D65" unlockedFormula="1"/>
    <ignoredError sqref="X213 X214:Y214 M11:N11 Y211 P214:S214 H214:L214 R213 Y12:Y65" evalError="1"/>
    <ignoredError sqref="Q11" 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4"/>
  <sheetViews>
    <sheetView view="pageBreakPreview" topLeftCell="B1" zoomScale="130" zoomScaleSheetLayoutView="130" workbookViewId="0">
      <selection activeCell="B1" sqref="B1"/>
    </sheetView>
  </sheetViews>
  <sheetFormatPr defaultColWidth="9.109375" defaultRowHeight="13.2" x14ac:dyDescent="0.25"/>
  <cols>
    <col min="1" max="1" width="0.6640625" style="4" hidden="1" customWidth="1"/>
    <col min="2" max="2" width="1.6640625" style="4" customWidth="1"/>
    <col min="3" max="3" width="5.109375" style="11" customWidth="1"/>
    <col min="4" max="4" width="37.5546875" style="4" customWidth="1"/>
    <col min="5" max="7" width="10.6640625" style="4" hidden="1" customWidth="1"/>
    <col min="8" max="8" width="25" style="23" customWidth="1"/>
    <col min="9" max="9" width="3.44140625" style="4" customWidth="1"/>
    <col min="10" max="10" width="4.6640625" style="57" hidden="1" customWidth="1"/>
    <col min="11" max="14" width="4.6640625" style="4" hidden="1" customWidth="1"/>
    <col min="15" max="16" width="0" style="4" hidden="1" customWidth="1"/>
    <col min="17" max="16384" width="9.109375" style="4"/>
  </cols>
  <sheetData>
    <row r="1" spans="2:10" ht="10.5" customHeight="1" thickBot="1" x14ac:dyDescent="0.3">
      <c r="B1" s="155"/>
      <c r="C1" s="156"/>
      <c r="D1" s="157"/>
      <c r="E1" s="157"/>
      <c r="F1" s="157"/>
      <c r="G1" s="157"/>
      <c r="H1" s="266"/>
    </row>
    <row r="2" spans="2:10" x14ac:dyDescent="0.25">
      <c r="B2" s="1"/>
      <c r="C2" s="497" t="str">
        <f>'T1 2024'!C2:X3</f>
        <v>SCHOOL's NAME</v>
      </c>
      <c r="D2" s="498"/>
      <c r="E2" s="498"/>
      <c r="F2" s="498"/>
      <c r="G2" s="498"/>
      <c r="H2" s="499"/>
    </row>
    <row r="3" spans="2:10" ht="19.5" customHeight="1" thickBot="1" x14ac:dyDescent="0.3">
      <c r="B3" s="1"/>
      <c r="C3" s="500"/>
      <c r="D3" s="501"/>
      <c r="E3" s="501"/>
      <c r="F3" s="501"/>
      <c r="G3" s="501"/>
      <c r="H3" s="502"/>
    </row>
    <row r="4" spans="2:10" ht="17.399999999999999" x14ac:dyDescent="0.45">
      <c r="B4" s="1"/>
      <c r="C4" s="591" t="str">
        <f>'T1 2024'!C4:X4</f>
        <v>ENGINEERING GRAPHICS AND DESIGN 2024 V.1</v>
      </c>
      <c r="D4" s="592"/>
      <c r="E4" s="592"/>
      <c r="F4" s="592"/>
      <c r="G4" s="592"/>
      <c r="H4" s="593"/>
    </row>
    <row r="5" spans="2:10" ht="24" customHeight="1" thickBot="1" x14ac:dyDescent="0.5">
      <c r="B5" s="1"/>
      <c r="C5" s="466" t="str">
        <f>'T1 2024'!C5:X5</f>
        <v>RECORDING SHEET          GRADE 11         CLASS__11__</v>
      </c>
      <c r="D5" s="467"/>
      <c r="E5" s="467"/>
      <c r="F5" s="467"/>
      <c r="G5" s="467"/>
      <c r="H5" s="468"/>
    </row>
    <row r="6" spans="2:10" ht="12.75" customHeight="1" x14ac:dyDescent="0.25">
      <c r="B6" s="1"/>
      <c r="C6" s="505" t="s">
        <v>87</v>
      </c>
      <c r="D6" s="506"/>
      <c r="E6" s="506"/>
      <c r="F6" s="506"/>
      <c r="G6" s="506"/>
      <c r="H6" s="507"/>
    </row>
    <row r="7" spans="2:10" ht="14.25" customHeight="1" thickBot="1" x14ac:dyDescent="0.3">
      <c r="B7" s="1"/>
      <c r="C7" s="589"/>
      <c r="D7" s="510"/>
      <c r="E7" s="510"/>
      <c r="F7" s="510"/>
      <c r="G7" s="510"/>
      <c r="H7" s="590"/>
    </row>
    <row r="8" spans="2:10" ht="13.5" customHeight="1" thickBot="1" x14ac:dyDescent="0.3">
      <c r="B8" s="1"/>
      <c r="C8" s="514" t="s">
        <v>129</v>
      </c>
      <c r="D8" s="515"/>
      <c r="E8" s="527">
        <f>'T1 2024'!E6:E9</f>
        <v>0</v>
      </c>
      <c r="F8" s="527">
        <f>'T1 2024'!F6:F9</f>
        <v>0</v>
      </c>
      <c r="G8" s="527">
        <f>'T1 2024'!G6:G9</f>
        <v>0</v>
      </c>
      <c r="H8" s="267" t="s">
        <v>38</v>
      </c>
    </row>
    <row r="9" spans="2:10" ht="130.5" customHeight="1" thickBot="1" x14ac:dyDescent="0.3">
      <c r="B9" s="1"/>
      <c r="C9" s="518"/>
      <c r="D9" s="519"/>
      <c r="E9" s="529"/>
      <c r="F9" s="529"/>
      <c r="G9" s="529"/>
      <c r="H9" s="442" t="s">
        <v>106</v>
      </c>
    </row>
    <row r="10" spans="2:10" ht="14.25" customHeight="1" thickBot="1" x14ac:dyDescent="0.3">
      <c r="B10" s="1"/>
      <c r="C10" s="520" t="s">
        <v>10</v>
      </c>
      <c r="D10" s="521"/>
      <c r="E10" s="268"/>
      <c r="F10" s="268"/>
      <c r="G10" s="268"/>
      <c r="H10" s="88">
        <v>10</v>
      </c>
    </row>
    <row r="11" spans="2:10" ht="0.75" hidden="1" customHeight="1" x14ac:dyDescent="0.25">
      <c r="B11" s="1"/>
      <c r="C11" s="269"/>
      <c r="D11" s="270"/>
      <c r="E11" s="270"/>
      <c r="F11" s="270"/>
      <c r="G11" s="270"/>
      <c r="H11" s="271"/>
    </row>
    <row r="12" spans="2:10" x14ac:dyDescent="0.25">
      <c r="B12" s="1"/>
      <c r="C12" s="44">
        <f>'T1 2024'!C12</f>
        <v>1</v>
      </c>
      <c r="D12" s="59">
        <f>'T1 2024'!D12</f>
        <v>0</v>
      </c>
      <c r="E12" s="53">
        <f>'T1 2024'!E12</f>
        <v>0</v>
      </c>
      <c r="F12" s="53">
        <f>'T1 2024'!F12</f>
        <v>0</v>
      </c>
      <c r="G12" s="53">
        <f>'T1 2024'!G12</f>
        <v>0</v>
      </c>
      <c r="H12" s="41"/>
      <c r="J12" s="66" t="s">
        <v>91</v>
      </c>
    </row>
    <row r="13" spans="2:10" x14ac:dyDescent="0.25">
      <c r="B13" s="1"/>
      <c r="C13" s="44">
        <f>'T1 2024'!C13</f>
        <v>2</v>
      </c>
      <c r="D13" s="63">
        <f>'T1 2024'!D13</f>
        <v>0</v>
      </c>
      <c r="E13" s="62">
        <f>'T1 2024'!E13</f>
        <v>0</v>
      </c>
      <c r="F13" s="62">
        <f>'T1 2024'!F13</f>
        <v>0</v>
      </c>
      <c r="G13" s="62">
        <f>'T1 2024'!G13</f>
        <v>0</v>
      </c>
      <c r="H13" s="41"/>
      <c r="J13" s="66" t="s">
        <v>92</v>
      </c>
    </row>
    <row r="14" spans="2:10" x14ac:dyDescent="0.25">
      <c r="B14" s="1"/>
      <c r="C14" s="44">
        <f>'T1 2024'!C14</f>
        <v>3</v>
      </c>
      <c r="D14" s="63">
        <f>'T1 2024'!D14</f>
        <v>0</v>
      </c>
      <c r="E14" s="62">
        <f>'T1 2024'!E14</f>
        <v>0</v>
      </c>
      <c r="F14" s="62">
        <f>'T1 2024'!F14</f>
        <v>0</v>
      </c>
      <c r="G14" s="62">
        <f>'T1 2024'!G14</f>
        <v>0</v>
      </c>
      <c r="H14" s="41"/>
      <c r="J14" s="57">
        <v>0</v>
      </c>
    </row>
    <row r="15" spans="2:10" x14ac:dyDescent="0.25">
      <c r="B15" s="1"/>
      <c r="C15" s="44">
        <f>'T1 2024'!C15</f>
        <v>4</v>
      </c>
      <c r="D15" s="63">
        <f>'T1 2024'!D15</f>
        <v>0</v>
      </c>
      <c r="E15" s="62">
        <f>'T1 2024'!E15</f>
        <v>0</v>
      </c>
      <c r="F15" s="62">
        <f>'T1 2024'!F15</f>
        <v>0</v>
      </c>
      <c r="G15" s="62">
        <f>'T1 2024'!G15</f>
        <v>0</v>
      </c>
      <c r="H15" s="41"/>
      <c r="J15" s="57">
        <v>1</v>
      </c>
    </row>
    <row r="16" spans="2:10" x14ac:dyDescent="0.25">
      <c r="B16" s="1"/>
      <c r="C16" s="44">
        <f>'T1 2024'!C16</f>
        <v>5</v>
      </c>
      <c r="D16" s="63">
        <f>'T1 2024'!D16</f>
        <v>0</v>
      </c>
      <c r="E16" s="62">
        <f>'T1 2024'!E16</f>
        <v>0</v>
      </c>
      <c r="F16" s="62">
        <f>'T1 2024'!F16</f>
        <v>0</v>
      </c>
      <c r="G16" s="62">
        <f>'T1 2024'!G16</f>
        <v>0</v>
      </c>
      <c r="H16" s="41"/>
      <c r="J16" s="57">
        <v>2</v>
      </c>
    </row>
    <row r="17" spans="2:10" x14ac:dyDescent="0.25">
      <c r="B17" s="1"/>
      <c r="C17" s="44">
        <f>'T1 2024'!C17</f>
        <v>6</v>
      </c>
      <c r="D17" s="63">
        <f>'T1 2024'!D17</f>
        <v>0</v>
      </c>
      <c r="E17" s="62">
        <f>'T1 2024'!E17</f>
        <v>0</v>
      </c>
      <c r="F17" s="62">
        <f>'T1 2024'!F17</f>
        <v>0</v>
      </c>
      <c r="G17" s="62">
        <f>'T1 2024'!G17</f>
        <v>0</v>
      </c>
      <c r="H17" s="41"/>
      <c r="J17" s="57">
        <v>3</v>
      </c>
    </row>
    <row r="18" spans="2:10" x14ac:dyDescent="0.25">
      <c r="B18" s="1"/>
      <c r="C18" s="44">
        <f>'T1 2024'!C18</f>
        <v>7</v>
      </c>
      <c r="D18" s="63">
        <f>'T1 2024'!D18</f>
        <v>0</v>
      </c>
      <c r="E18" s="62">
        <f>'T1 2024'!E18</f>
        <v>0</v>
      </c>
      <c r="F18" s="62">
        <f>'T1 2024'!F18</f>
        <v>0</v>
      </c>
      <c r="G18" s="62">
        <f>'T1 2024'!G18</f>
        <v>0</v>
      </c>
      <c r="H18" s="41"/>
      <c r="J18" s="57">
        <v>4</v>
      </c>
    </row>
    <row r="19" spans="2:10" x14ac:dyDescent="0.25">
      <c r="B19" s="1"/>
      <c r="C19" s="44">
        <f>'T1 2024'!C19</f>
        <v>8</v>
      </c>
      <c r="D19" s="63">
        <f>'T1 2024'!D19</f>
        <v>0</v>
      </c>
      <c r="E19" s="62">
        <f>'T1 2024'!E19</f>
        <v>0</v>
      </c>
      <c r="F19" s="62">
        <f>'T1 2024'!F19</f>
        <v>0</v>
      </c>
      <c r="G19" s="62">
        <f>'T1 2024'!G19</f>
        <v>0</v>
      </c>
      <c r="H19" s="41"/>
      <c r="J19" s="57">
        <v>5</v>
      </c>
    </row>
    <row r="20" spans="2:10" x14ac:dyDescent="0.25">
      <c r="B20" s="1"/>
      <c r="C20" s="44">
        <f>'T1 2024'!C20</f>
        <v>9</v>
      </c>
      <c r="D20" s="63">
        <f>'T1 2024'!D20</f>
        <v>0</v>
      </c>
      <c r="E20" s="62">
        <f>'T1 2024'!E20</f>
        <v>0</v>
      </c>
      <c r="F20" s="62">
        <f>'T1 2024'!F20</f>
        <v>0</v>
      </c>
      <c r="G20" s="62">
        <f>'T1 2024'!G20</f>
        <v>0</v>
      </c>
      <c r="H20" s="41"/>
      <c r="J20" s="57">
        <v>6</v>
      </c>
    </row>
    <row r="21" spans="2:10" x14ac:dyDescent="0.25">
      <c r="B21" s="1"/>
      <c r="C21" s="44">
        <f>'T1 2024'!C21</f>
        <v>10</v>
      </c>
      <c r="D21" s="63">
        <f>'T1 2024'!D21</f>
        <v>0</v>
      </c>
      <c r="E21" s="62">
        <f>'T1 2024'!E21</f>
        <v>0</v>
      </c>
      <c r="F21" s="62">
        <f>'T1 2024'!F21</f>
        <v>0</v>
      </c>
      <c r="G21" s="62">
        <f>'T1 2024'!G21</f>
        <v>0</v>
      </c>
      <c r="H21" s="41"/>
      <c r="J21" s="57">
        <v>7</v>
      </c>
    </row>
    <row r="22" spans="2:10" x14ac:dyDescent="0.25">
      <c r="B22" s="1"/>
      <c r="C22" s="44">
        <f>'T1 2024'!C22</f>
        <v>11</v>
      </c>
      <c r="D22" s="63">
        <f>'T1 2024'!D22</f>
        <v>0</v>
      </c>
      <c r="E22" s="62">
        <f>'T1 2024'!E22</f>
        <v>0</v>
      </c>
      <c r="F22" s="62">
        <f>'T1 2024'!F22</f>
        <v>0</v>
      </c>
      <c r="G22" s="62">
        <f>'T1 2024'!G22</f>
        <v>0</v>
      </c>
      <c r="H22" s="41"/>
      <c r="J22" s="57">
        <v>8</v>
      </c>
    </row>
    <row r="23" spans="2:10" x14ac:dyDescent="0.25">
      <c r="B23" s="1"/>
      <c r="C23" s="44">
        <f>'T1 2024'!C23</f>
        <v>12</v>
      </c>
      <c r="D23" s="63">
        <f>'T1 2024'!D23</f>
        <v>0</v>
      </c>
      <c r="E23" s="62">
        <f>'T1 2024'!E23</f>
        <v>0</v>
      </c>
      <c r="F23" s="62">
        <f>'T1 2024'!F23</f>
        <v>0</v>
      </c>
      <c r="G23" s="62">
        <f>'T1 2024'!G23</f>
        <v>0</v>
      </c>
      <c r="H23" s="41"/>
      <c r="J23" s="57">
        <v>9</v>
      </c>
    </row>
    <row r="24" spans="2:10" x14ac:dyDescent="0.25">
      <c r="B24" s="1"/>
      <c r="C24" s="44">
        <f>'T1 2024'!C24</f>
        <v>13</v>
      </c>
      <c r="D24" s="63">
        <f>'T1 2024'!D24</f>
        <v>0</v>
      </c>
      <c r="E24" s="62">
        <f>'T1 2024'!E24</f>
        <v>0</v>
      </c>
      <c r="F24" s="62">
        <f>'T1 2024'!F24</f>
        <v>0</v>
      </c>
      <c r="G24" s="62">
        <f>'T1 2024'!G24</f>
        <v>0</v>
      </c>
      <c r="H24" s="41"/>
      <c r="J24" s="57">
        <v>10</v>
      </c>
    </row>
    <row r="25" spans="2:10" x14ac:dyDescent="0.25">
      <c r="B25" s="1"/>
      <c r="C25" s="44">
        <f>'T1 2024'!C25</f>
        <v>14</v>
      </c>
      <c r="D25" s="63">
        <f>'T1 2024'!D25</f>
        <v>0</v>
      </c>
      <c r="E25" s="62">
        <f>'T1 2024'!E25</f>
        <v>0</v>
      </c>
      <c r="F25" s="62">
        <f>'T1 2024'!F25</f>
        <v>0</v>
      </c>
      <c r="G25" s="62">
        <f>'T1 2024'!G25</f>
        <v>0</v>
      </c>
      <c r="H25" s="41"/>
    </row>
    <row r="26" spans="2:10" x14ac:dyDescent="0.25">
      <c r="B26" s="1"/>
      <c r="C26" s="44">
        <f>'T1 2024'!C26</f>
        <v>15</v>
      </c>
      <c r="D26" s="63">
        <f>'T1 2024'!D26</f>
        <v>0</v>
      </c>
      <c r="E26" s="62">
        <f>'T1 2024'!E26</f>
        <v>0</v>
      </c>
      <c r="F26" s="62">
        <f>'T1 2024'!F26</f>
        <v>0</v>
      </c>
      <c r="G26" s="62">
        <f>'T1 2024'!G26</f>
        <v>0</v>
      </c>
      <c r="H26" s="41"/>
    </row>
    <row r="27" spans="2:10" x14ac:dyDescent="0.25">
      <c r="B27" s="1"/>
      <c r="C27" s="44">
        <f>'T1 2024'!C27</f>
        <v>16</v>
      </c>
      <c r="D27" s="63">
        <f>'T1 2024'!D27</f>
        <v>0</v>
      </c>
      <c r="E27" s="62">
        <f>'T1 2024'!E27</f>
        <v>0</v>
      </c>
      <c r="F27" s="62">
        <f>'T1 2024'!F27</f>
        <v>0</v>
      </c>
      <c r="G27" s="62">
        <f>'T1 2024'!G27</f>
        <v>0</v>
      </c>
      <c r="H27" s="41"/>
    </row>
    <row r="28" spans="2:10" x14ac:dyDescent="0.25">
      <c r="B28" s="1"/>
      <c r="C28" s="44">
        <f>'T1 2024'!C28</f>
        <v>17</v>
      </c>
      <c r="D28" s="63">
        <f>'T1 2024'!D28</f>
        <v>0</v>
      </c>
      <c r="E28" s="62">
        <f>'T1 2024'!E28</f>
        <v>0</v>
      </c>
      <c r="F28" s="62">
        <f>'T1 2024'!F28</f>
        <v>0</v>
      </c>
      <c r="G28" s="62">
        <f>'T1 2024'!G28</f>
        <v>0</v>
      </c>
      <c r="H28" s="41"/>
    </row>
    <row r="29" spans="2:10" x14ac:dyDescent="0.25">
      <c r="B29" s="1"/>
      <c r="C29" s="44">
        <f>'T1 2024'!C29</f>
        <v>18</v>
      </c>
      <c r="D29" s="63">
        <f>'T1 2024'!D29</f>
        <v>0</v>
      </c>
      <c r="E29" s="62">
        <f>'T1 2024'!E29</f>
        <v>0</v>
      </c>
      <c r="F29" s="62">
        <f>'T1 2024'!F29</f>
        <v>0</v>
      </c>
      <c r="G29" s="62">
        <f>'T1 2024'!G29</f>
        <v>0</v>
      </c>
      <c r="H29" s="41"/>
    </row>
    <row r="30" spans="2:10" x14ac:dyDescent="0.25">
      <c r="B30" s="1"/>
      <c r="C30" s="44">
        <f>'T1 2024'!C30</f>
        <v>19</v>
      </c>
      <c r="D30" s="63">
        <f>'T1 2024'!D30</f>
        <v>0</v>
      </c>
      <c r="E30" s="62">
        <f>'T1 2024'!E30</f>
        <v>0</v>
      </c>
      <c r="F30" s="62">
        <f>'T1 2024'!F30</f>
        <v>0</v>
      </c>
      <c r="G30" s="62">
        <f>'T1 2024'!G30</f>
        <v>0</v>
      </c>
      <c r="H30" s="41"/>
    </row>
    <row r="31" spans="2:10" x14ac:dyDescent="0.25">
      <c r="B31" s="1"/>
      <c r="C31" s="44">
        <f>'T1 2024'!C31</f>
        <v>20</v>
      </c>
      <c r="D31" s="63">
        <f>'T1 2024'!D31</f>
        <v>0</v>
      </c>
      <c r="E31" s="62">
        <f>'T1 2024'!E31</f>
        <v>0</v>
      </c>
      <c r="F31" s="62">
        <f>'T1 2024'!F31</f>
        <v>0</v>
      </c>
      <c r="G31" s="62">
        <f>'T1 2024'!G31</f>
        <v>0</v>
      </c>
      <c r="H31" s="41"/>
    </row>
    <row r="32" spans="2:10" x14ac:dyDescent="0.25">
      <c r="B32" s="1"/>
      <c r="C32" s="44">
        <f>'T1 2024'!C32</f>
        <v>21</v>
      </c>
      <c r="D32" s="63">
        <f>'T1 2024'!D32</f>
        <v>0</v>
      </c>
      <c r="E32" s="62">
        <f>'T1 2024'!E32</f>
        <v>0</v>
      </c>
      <c r="F32" s="62">
        <f>'T1 2024'!F32</f>
        <v>0</v>
      </c>
      <c r="G32" s="62">
        <f>'T1 2024'!G32</f>
        <v>0</v>
      </c>
      <c r="H32" s="41"/>
    </row>
    <row r="33" spans="2:8" s="4" customFormat="1" x14ac:dyDescent="0.25">
      <c r="B33" s="1"/>
      <c r="C33" s="44">
        <f>'T1 2024'!C33</f>
        <v>22</v>
      </c>
      <c r="D33" s="63">
        <f>'T1 2024'!D33</f>
        <v>0</v>
      </c>
      <c r="E33" s="62">
        <f>'T1 2024'!E33</f>
        <v>0</v>
      </c>
      <c r="F33" s="62">
        <f>'T1 2024'!F33</f>
        <v>0</v>
      </c>
      <c r="G33" s="62">
        <f>'T1 2024'!G33</f>
        <v>0</v>
      </c>
      <c r="H33" s="41"/>
    </row>
    <row r="34" spans="2:8" s="4" customFormat="1" x14ac:dyDescent="0.25">
      <c r="B34" s="1"/>
      <c r="C34" s="44">
        <f>'T1 2024'!C34</f>
        <v>23</v>
      </c>
      <c r="D34" s="63">
        <f>'T1 2024'!D34</f>
        <v>0</v>
      </c>
      <c r="E34" s="62">
        <f>'T1 2024'!E34</f>
        <v>0</v>
      </c>
      <c r="F34" s="62">
        <f>'T1 2024'!F34</f>
        <v>0</v>
      </c>
      <c r="G34" s="62">
        <f>'T1 2024'!G34</f>
        <v>0</v>
      </c>
      <c r="H34" s="41"/>
    </row>
    <row r="35" spans="2:8" s="4" customFormat="1" x14ac:dyDescent="0.25">
      <c r="B35" s="1"/>
      <c r="C35" s="44">
        <f>'T1 2024'!C35</f>
        <v>24</v>
      </c>
      <c r="D35" s="63">
        <f>'T1 2024'!D35</f>
        <v>0</v>
      </c>
      <c r="E35" s="62">
        <f>'T1 2024'!E35</f>
        <v>0</v>
      </c>
      <c r="F35" s="62">
        <f>'T1 2024'!F35</f>
        <v>0</v>
      </c>
      <c r="G35" s="62">
        <f>'T1 2024'!G35</f>
        <v>0</v>
      </c>
      <c r="H35" s="41"/>
    </row>
    <row r="36" spans="2:8" s="4" customFormat="1" x14ac:dyDescent="0.25">
      <c r="B36" s="1"/>
      <c r="C36" s="44">
        <f>'T1 2024'!C36</f>
        <v>25</v>
      </c>
      <c r="D36" s="63">
        <f>'T1 2024'!D36</f>
        <v>0</v>
      </c>
      <c r="E36" s="62">
        <f>'T1 2024'!E36</f>
        <v>0</v>
      </c>
      <c r="F36" s="62">
        <f>'T1 2024'!F36</f>
        <v>0</v>
      </c>
      <c r="G36" s="62">
        <f>'T1 2024'!G36</f>
        <v>0</v>
      </c>
      <c r="H36" s="41"/>
    </row>
    <row r="37" spans="2:8" s="4" customFormat="1" x14ac:dyDescent="0.25">
      <c r="B37" s="1"/>
      <c r="C37" s="44">
        <f>'T1 2024'!C37</f>
        <v>26</v>
      </c>
      <c r="D37" s="63">
        <f>'T1 2024'!D37</f>
        <v>0</v>
      </c>
      <c r="E37" s="62">
        <f>'T1 2024'!E37</f>
        <v>0</v>
      </c>
      <c r="F37" s="62">
        <f>'T1 2024'!F37</f>
        <v>0</v>
      </c>
      <c r="G37" s="62">
        <f>'T1 2024'!G37</f>
        <v>0</v>
      </c>
      <c r="H37" s="41"/>
    </row>
    <row r="38" spans="2:8" s="4" customFormat="1" x14ac:dyDescent="0.25">
      <c r="B38" s="1"/>
      <c r="C38" s="44">
        <f>'T1 2024'!C38</f>
        <v>27</v>
      </c>
      <c r="D38" s="63">
        <f>'T1 2024'!D38</f>
        <v>0</v>
      </c>
      <c r="E38" s="62">
        <f>'T1 2024'!E38</f>
        <v>0</v>
      </c>
      <c r="F38" s="62">
        <f>'T1 2024'!F38</f>
        <v>0</v>
      </c>
      <c r="G38" s="62">
        <f>'T1 2024'!G38</f>
        <v>0</v>
      </c>
      <c r="H38" s="41"/>
    </row>
    <row r="39" spans="2:8" s="4" customFormat="1" x14ac:dyDescent="0.25">
      <c r="B39" s="1"/>
      <c r="C39" s="44">
        <f>'T1 2024'!C39</f>
        <v>28</v>
      </c>
      <c r="D39" s="63">
        <f>'T1 2024'!D39</f>
        <v>0</v>
      </c>
      <c r="E39" s="62">
        <f>'T1 2024'!E39</f>
        <v>0</v>
      </c>
      <c r="F39" s="62">
        <f>'T1 2024'!F39</f>
        <v>0</v>
      </c>
      <c r="G39" s="62">
        <f>'T1 2024'!G39</f>
        <v>0</v>
      </c>
      <c r="H39" s="41"/>
    </row>
    <row r="40" spans="2:8" s="4" customFormat="1" x14ac:dyDescent="0.25">
      <c r="B40" s="1"/>
      <c r="C40" s="44">
        <f>'T1 2024'!C40</f>
        <v>29</v>
      </c>
      <c r="D40" s="63">
        <f>'T1 2024'!D40</f>
        <v>0</v>
      </c>
      <c r="E40" s="62">
        <f>'T1 2024'!E40</f>
        <v>0</v>
      </c>
      <c r="F40" s="62">
        <f>'T1 2024'!F40</f>
        <v>0</v>
      </c>
      <c r="G40" s="62">
        <f>'T1 2024'!G40</f>
        <v>0</v>
      </c>
      <c r="H40" s="41"/>
    </row>
    <row r="41" spans="2:8" s="4" customFormat="1" x14ac:dyDescent="0.25">
      <c r="B41" s="1"/>
      <c r="C41" s="44">
        <f>'T1 2024'!C41</f>
        <v>30</v>
      </c>
      <c r="D41" s="63">
        <f>'T1 2024'!D41</f>
        <v>0</v>
      </c>
      <c r="E41" s="62">
        <f>'T1 2024'!E41</f>
        <v>0</v>
      </c>
      <c r="F41" s="62">
        <f>'T1 2024'!F41</f>
        <v>0</v>
      </c>
      <c r="G41" s="62">
        <f>'T1 2024'!G41</f>
        <v>0</v>
      </c>
      <c r="H41" s="41"/>
    </row>
    <row r="42" spans="2:8" s="4" customFormat="1" x14ac:dyDescent="0.25">
      <c r="B42" s="1"/>
      <c r="C42" s="44">
        <f>'T1 2024'!C42</f>
        <v>31</v>
      </c>
      <c r="D42" s="63">
        <f>'T1 2024'!D42</f>
        <v>0</v>
      </c>
      <c r="E42" s="62">
        <f>'T1 2024'!E42</f>
        <v>0</v>
      </c>
      <c r="F42" s="62">
        <f>'T1 2024'!F42</f>
        <v>0</v>
      </c>
      <c r="G42" s="62">
        <f>'T1 2024'!G42</f>
        <v>0</v>
      </c>
      <c r="H42" s="41"/>
    </row>
    <row r="43" spans="2:8" s="4" customFormat="1" x14ac:dyDescent="0.25">
      <c r="B43" s="1"/>
      <c r="C43" s="44">
        <f>'T1 2024'!C43</f>
        <v>32</v>
      </c>
      <c r="D43" s="63">
        <f>'T1 2024'!D43</f>
        <v>0</v>
      </c>
      <c r="E43" s="62">
        <f>'T1 2024'!E43</f>
        <v>0</v>
      </c>
      <c r="F43" s="62">
        <f>'T1 2024'!F43</f>
        <v>0</v>
      </c>
      <c r="G43" s="62">
        <f>'T1 2024'!G43</f>
        <v>0</v>
      </c>
      <c r="H43" s="41"/>
    </row>
    <row r="44" spans="2:8" s="4" customFormat="1" x14ac:dyDescent="0.25">
      <c r="B44" s="1"/>
      <c r="C44" s="44">
        <f>'T1 2024'!C44</f>
        <v>33</v>
      </c>
      <c r="D44" s="63">
        <f>'T1 2024'!D44</f>
        <v>0</v>
      </c>
      <c r="E44" s="62">
        <f>'T1 2024'!E44</f>
        <v>0</v>
      </c>
      <c r="F44" s="62">
        <f>'T1 2024'!F44</f>
        <v>0</v>
      </c>
      <c r="G44" s="62">
        <f>'T1 2024'!G44</f>
        <v>0</v>
      </c>
      <c r="H44" s="41"/>
    </row>
    <row r="45" spans="2:8" s="4" customFormat="1" x14ac:dyDescent="0.25">
      <c r="B45" s="1"/>
      <c r="C45" s="44">
        <f>'T1 2024'!C45</f>
        <v>34</v>
      </c>
      <c r="D45" s="63">
        <f>'T1 2024'!D45</f>
        <v>0</v>
      </c>
      <c r="E45" s="62">
        <f>'T1 2024'!E45</f>
        <v>0</v>
      </c>
      <c r="F45" s="62">
        <f>'T1 2024'!F45</f>
        <v>0</v>
      </c>
      <c r="G45" s="62">
        <f>'T1 2024'!G45</f>
        <v>0</v>
      </c>
      <c r="H45" s="41"/>
    </row>
    <row r="46" spans="2:8" s="4" customFormat="1" x14ac:dyDescent="0.25">
      <c r="B46" s="1"/>
      <c r="C46" s="44">
        <f>'T1 2024'!C46</f>
        <v>35</v>
      </c>
      <c r="D46" s="63">
        <f>'T1 2024'!D46</f>
        <v>0</v>
      </c>
      <c r="E46" s="62">
        <f>'T1 2024'!E46</f>
        <v>0</v>
      </c>
      <c r="F46" s="62">
        <f>'T1 2024'!F46</f>
        <v>0</v>
      </c>
      <c r="G46" s="62">
        <f>'T1 2024'!G46</f>
        <v>0</v>
      </c>
      <c r="H46" s="41"/>
    </row>
    <row r="47" spans="2:8" s="4" customFormat="1" x14ac:dyDescent="0.25">
      <c r="B47" s="1"/>
      <c r="C47" s="44">
        <f>'T1 2024'!C47</f>
        <v>36</v>
      </c>
      <c r="D47" s="63">
        <f>'T1 2024'!D47</f>
        <v>0</v>
      </c>
      <c r="E47" s="62">
        <f>'T1 2024'!E47</f>
        <v>0</v>
      </c>
      <c r="F47" s="62">
        <f>'T1 2024'!F47</f>
        <v>0</v>
      </c>
      <c r="G47" s="62">
        <f>'T1 2024'!G47</f>
        <v>0</v>
      </c>
      <c r="H47" s="41"/>
    </row>
    <row r="48" spans="2:8" s="4" customFormat="1" x14ac:dyDescent="0.25">
      <c r="B48" s="1"/>
      <c r="C48" s="44">
        <f>'T1 2024'!C48</f>
        <v>37</v>
      </c>
      <c r="D48" s="63">
        <f>'T1 2024'!D48</f>
        <v>0</v>
      </c>
      <c r="E48" s="62">
        <f>'T1 2024'!E48</f>
        <v>0</v>
      </c>
      <c r="F48" s="62">
        <f>'T1 2024'!F48</f>
        <v>0</v>
      </c>
      <c r="G48" s="62">
        <f>'T1 2024'!G48</f>
        <v>0</v>
      </c>
      <c r="H48" s="41"/>
    </row>
    <row r="49" spans="2:8" s="4" customFormat="1" x14ac:dyDescent="0.25">
      <c r="B49" s="1"/>
      <c r="C49" s="44">
        <f>'T1 2024'!C49</f>
        <v>38</v>
      </c>
      <c r="D49" s="63">
        <f>'T1 2024'!D49</f>
        <v>0</v>
      </c>
      <c r="E49" s="62">
        <f>'T1 2024'!E49</f>
        <v>0</v>
      </c>
      <c r="F49" s="62">
        <f>'T1 2024'!F49</f>
        <v>0</v>
      </c>
      <c r="G49" s="62">
        <f>'T1 2024'!G49</f>
        <v>0</v>
      </c>
      <c r="H49" s="41"/>
    </row>
    <row r="50" spans="2:8" s="4" customFormat="1" x14ac:dyDescent="0.25">
      <c r="B50" s="1"/>
      <c r="C50" s="44">
        <f>'T1 2024'!C50</f>
        <v>39</v>
      </c>
      <c r="D50" s="63">
        <f>'T1 2024'!D50</f>
        <v>0</v>
      </c>
      <c r="E50" s="62">
        <f>'T1 2024'!E50</f>
        <v>0</v>
      </c>
      <c r="F50" s="62">
        <f>'T1 2024'!F50</f>
        <v>0</v>
      </c>
      <c r="G50" s="62">
        <f>'T1 2024'!G50</f>
        <v>0</v>
      </c>
      <c r="H50" s="41"/>
    </row>
    <row r="51" spans="2:8" s="4" customFormat="1" x14ac:dyDescent="0.25">
      <c r="B51" s="1"/>
      <c r="C51" s="44">
        <f>'T1 2024'!C51</f>
        <v>40</v>
      </c>
      <c r="D51" s="63">
        <f>'T1 2024'!D51</f>
        <v>0</v>
      </c>
      <c r="E51" s="62">
        <f>'T1 2024'!E51</f>
        <v>0</v>
      </c>
      <c r="F51" s="62">
        <f>'T1 2024'!F51</f>
        <v>0</v>
      </c>
      <c r="G51" s="62">
        <f>'T1 2024'!G51</f>
        <v>0</v>
      </c>
      <c r="H51" s="41"/>
    </row>
    <row r="52" spans="2:8" s="4" customFormat="1" x14ac:dyDescent="0.25">
      <c r="B52" s="1"/>
      <c r="C52" s="44">
        <f>'T1 2024'!C52</f>
        <v>41</v>
      </c>
      <c r="D52" s="63">
        <f>'T1 2024'!D52</f>
        <v>0</v>
      </c>
      <c r="E52" s="62">
        <f>'T1 2024'!E52</f>
        <v>0</v>
      </c>
      <c r="F52" s="62">
        <f>'T1 2024'!F52</f>
        <v>0</v>
      </c>
      <c r="G52" s="62">
        <f>'T1 2024'!G52</f>
        <v>0</v>
      </c>
      <c r="H52" s="41"/>
    </row>
    <row r="53" spans="2:8" s="4" customFormat="1" x14ac:dyDescent="0.25">
      <c r="B53" s="1"/>
      <c r="C53" s="44">
        <f>'T1 2024'!C53</f>
        <v>42</v>
      </c>
      <c r="D53" s="63">
        <f>'T1 2024'!D53</f>
        <v>0</v>
      </c>
      <c r="E53" s="62">
        <f>'T1 2024'!E53</f>
        <v>0</v>
      </c>
      <c r="F53" s="62">
        <f>'T1 2024'!F53</f>
        <v>0</v>
      </c>
      <c r="G53" s="62">
        <f>'T1 2024'!G53</f>
        <v>0</v>
      </c>
      <c r="H53" s="41"/>
    </row>
    <row r="54" spans="2:8" s="4" customFormat="1" x14ac:dyDescent="0.25">
      <c r="B54" s="1"/>
      <c r="C54" s="44">
        <f>'T1 2024'!C54</f>
        <v>43</v>
      </c>
      <c r="D54" s="63">
        <f>'T1 2024'!D54</f>
        <v>0</v>
      </c>
      <c r="E54" s="62">
        <f>'T1 2024'!E54</f>
        <v>0</v>
      </c>
      <c r="F54" s="62">
        <f>'T1 2024'!F54</f>
        <v>0</v>
      </c>
      <c r="G54" s="62">
        <f>'T1 2024'!G54</f>
        <v>0</v>
      </c>
      <c r="H54" s="41"/>
    </row>
    <row r="55" spans="2:8" s="4" customFormat="1" x14ac:dyDescent="0.25">
      <c r="B55" s="1"/>
      <c r="C55" s="44">
        <f>'T1 2024'!C55</f>
        <v>44</v>
      </c>
      <c r="D55" s="63">
        <f>'T1 2024'!D55</f>
        <v>0</v>
      </c>
      <c r="E55" s="62">
        <f>'T1 2024'!E55</f>
        <v>0</v>
      </c>
      <c r="F55" s="62">
        <f>'T1 2024'!F55</f>
        <v>0</v>
      </c>
      <c r="G55" s="62">
        <f>'T1 2024'!G55</f>
        <v>0</v>
      </c>
      <c r="H55" s="41"/>
    </row>
    <row r="56" spans="2:8" s="4" customFormat="1" x14ac:dyDescent="0.25">
      <c r="B56" s="1"/>
      <c r="C56" s="44">
        <f>'T1 2024'!C56</f>
        <v>45</v>
      </c>
      <c r="D56" s="63">
        <f>'T1 2024'!D56</f>
        <v>0</v>
      </c>
      <c r="E56" s="62">
        <f>'T1 2024'!E56</f>
        <v>0</v>
      </c>
      <c r="F56" s="62">
        <f>'T1 2024'!F56</f>
        <v>0</v>
      </c>
      <c r="G56" s="62">
        <f>'T1 2024'!G56</f>
        <v>0</v>
      </c>
      <c r="H56" s="41"/>
    </row>
    <row r="57" spans="2:8" s="4" customFormat="1" x14ac:dyDescent="0.25">
      <c r="B57" s="1"/>
      <c r="C57" s="44">
        <f>'T1 2024'!C57</f>
        <v>46</v>
      </c>
      <c r="D57" s="63">
        <f>'T1 2024'!D57</f>
        <v>0</v>
      </c>
      <c r="E57" s="62">
        <f>'T1 2024'!E57</f>
        <v>0</v>
      </c>
      <c r="F57" s="62">
        <f>'T1 2024'!F57</f>
        <v>0</v>
      </c>
      <c r="G57" s="62">
        <f>'T1 2024'!G57</f>
        <v>0</v>
      </c>
      <c r="H57" s="41"/>
    </row>
    <row r="58" spans="2:8" s="4" customFormat="1" x14ac:dyDescent="0.25">
      <c r="B58" s="1"/>
      <c r="C58" s="44">
        <f>'T1 2024'!C58</f>
        <v>47</v>
      </c>
      <c r="D58" s="63">
        <f>'T1 2024'!D58</f>
        <v>0</v>
      </c>
      <c r="E58" s="62">
        <f>'T1 2024'!E58</f>
        <v>0</v>
      </c>
      <c r="F58" s="62">
        <f>'T1 2024'!F58</f>
        <v>0</v>
      </c>
      <c r="G58" s="62">
        <f>'T1 2024'!G58</f>
        <v>0</v>
      </c>
      <c r="H58" s="41"/>
    </row>
    <row r="59" spans="2:8" s="4" customFormat="1" x14ac:dyDescent="0.25">
      <c r="B59" s="1"/>
      <c r="C59" s="44">
        <f>'T1 2024'!C59</f>
        <v>48</v>
      </c>
      <c r="D59" s="63">
        <f>'T1 2024'!D59</f>
        <v>0</v>
      </c>
      <c r="E59" s="62">
        <f>'T1 2024'!E59</f>
        <v>0</v>
      </c>
      <c r="F59" s="62">
        <f>'T1 2024'!F59</f>
        <v>0</v>
      </c>
      <c r="G59" s="62">
        <f>'T1 2024'!G59</f>
        <v>0</v>
      </c>
      <c r="H59" s="41"/>
    </row>
    <row r="60" spans="2:8" s="4" customFormat="1" x14ac:dyDescent="0.25">
      <c r="B60" s="1"/>
      <c r="C60" s="44">
        <f>'T1 2024'!C60</f>
        <v>49</v>
      </c>
      <c r="D60" s="63">
        <f>'T1 2024'!D60</f>
        <v>0</v>
      </c>
      <c r="E60" s="62">
        <f>'T1 2024'!E60</f>
        <v>0</v>
      </c>
      <c r="F60" s="62">
        <f>'T1 2024'!F60</f>
        <v>0</v>
      </c>
      <c r="G60" s="62">
        <f>'T1 2024'!G60</f>
        <v>0</v>
      </c>
      <c r="H60" s="41"/>
    </row>
    <row r="61" spans="2:8" s="4" customFormat="1" x14ac:dyDescent="0.25">
      <c r="B61" s="1"/>
      <c r="C61" s="44">
        <f>'T1 2024'!C61</f>
        <v>50</v>
      </c>
      <c r="D61" s="63">
        <f>'T1 2024'!D61</f>
        <v>0</v>
      </c>
      <c r="E61" s="62">
        <f>'T1 2024'!E61</f>
        <v>0</v>
      </c>
      <c r="F61" s="62">
        <f>'T1 2024'!F61</f>
        <v>0</v>
      </c>
      <c r="G61" s="62">
        <f>'T1 2024'!G61</f>
        <v>0</v>
      </c>
      <c r="H61" s="41"/>
    </row>
    <row r="62" spans="2:8" s="4" customFormat="1" x14ac:dyDescent="0.25">
      <c r="B62" s="1"/>
      <c r="C62" s="44">
        <f>'T1 2024'!C62</f>
        <v>51</v>
      </c>
      <c r="D62" s="63">
        <f>'T1 2024'!D62</f>
        <v>0</v>
      </c>
      <c r="E62" s="62">
        <f>'T1 2024'!E62</f>
        <v>0</v>
      </c>
      <c r="F62" s="62">
        <f>'T1 2024'!F62</f>
        <v>0</v>
      </c>
      <c r="G62" s="62">
        <f>'T1 2024'!G62</f>
        <v>0</v>
      </c>
      <c r="H62" s="41"/>
    </row>
    <row r="63" spans="2:8" s="4" customFormat="1" x14ac:dyDescent="0.25">
      <c r="B63" s="1"/>
      <c r="C63" s="44">
        <f>'T1 2024'!C63</f>
        <v>52</v>
      </c>
      <c r="D63" s="63">
        <f>'T1 2024'!D63</f>
        <v>0</v>
      </c>
      <c r="E63" s="62">
        <f>'T1 2024'!E63</f>
        <v>0</v>
      </c>
      <c r="F63" s="62">
        <f>'T1 2024'!F63</f>
        <v>0</v>
      </c>
      <c r="G63" s="62">
        <f>'T1 2024'!G63</f>
        <v>0</v>
      </c>
      <c r="H63" s="41"/>
    </row>
    <row r="64" spans="2:8" s="4" customFormat="1" x14ac:dyDescent="0.25">
      <c r="B64" s="1"/>
      <c r="C64" s="44">
        <f>'T1 2024'!C64</f>
        <v>53</v>
      </c>
      <c r="D64" s="63">
        <f>'T1 2024'!D64</f>
        <v>0</v>
      </c>
      <c r="E64" s="62">
        <f>'T1 2024'!E64</f>
        <v>0</v>
      </c>
      <c r="F64" s="62">
        <f>'T1 2024'!F64</f>
        <v>0</v>
      </c>
      <c r="G64" s="62">
        <f>'T1 2024'!G64</f>
        <v>0</v>
      </c>
      <c r="H64" s="41"/>
    </row>
    <row r="65" spans="2:8" s="4" customFormat="1" x14ac:dyDescent="0.25">
      <c r="B65" s="1"/>
      <c r="C65" s="44">
        <f>'T1 2024'!C65</f>
        <v>54</v>
      </c>
      <c r="D65" s="63">
        <f>'T1 2024'!D65</f>
        <v>0</v>
      </c>
      <c r="E65" s="62">
        <f>'T1 2024'!E65</f>
        <v>0</v>
      </c>
      <c r="F65" s="62">
        <f>'T1 2024'!F65</f>
        <v>0</v>
      </c>
      <c r="G65" s="62">
        <f>'T1 2024'!G65</f>
        <v>0</v>
      </c>
      <c r="H65" s="41"/>
    </row>
    <row r="66" spans="2:8" s="4" customFormat="1" x14ac:dyDescent="0.25">
      <c r="B66" s="1"/>
      <c r="C66" s="44">
        <f>'T1 2024'!C66</f>
        <v>55</v>
      </c>
      <c r="D66" s="63">
        <f>'T1 2024'!D66</f>
        <v>0</v>
      </c>
      <c r="E66" s="62">
        <f>'T1 2024'!E66</f>
        <v>0</v>
      </c>
      <c r="F66" s="62">
        <f>'T1 2024'!F66</f>
        <v>0</v>
      </c>
      <c r="G66" s="62">
        <f>'T1 2024'!G66</f>
        <v>0</v>
      </c>
      <c r="H66" s="41"/>
    </row>
    <row r="67" spans="2:8" s="4" customFormat="1" x14ac:dyDescent="0.25">
      <c r="B67" s="1"/>
      <c r="C67" s="44">
        <f>'T1 2024'!C67</f>
        <v>56</v>
      </c>
      <c r="D67" s="63">
        <f>'T1 2024'!D67</f>
        <v>0</v>
      </c>
      <c r="E67" s="62">
        <f>'T1 2024'!E67</f>
        <v>0</v>
      </c>
      <c r="F67" s="62">
        <f>'T1 2024'!F67</f>
        <v>0</v>
      </c>
      <c r="G67" s="62">
        <f>'T1 2024'!G67</f>
        <v>0</v>
      </c>
      <c r="H67" s="41"/>
    </row>
    <row r="68" spans="2:8" s="4" customFormat="1" x14ac:dyDescent="0.25">
      <c r="B68" s="1"/>
      <c r="C68" s="44">
        <f>'T1 2024'!C68</f>
        <v>57</v>
      </c>
      <c r="D68" s="63">
        <f>'T1 2024'!D68</f>
        <v>0</v>
      </c>
      <c r="E68" s="62">
        <f>'T1 2024'!E68</f>
        <v>0</v>
      </c>
      <c r="F68" s="62">
        <f>'T1 2024'!F68</f>
        <v>0</v>
      </c>
      <c r="G68" s="62">
        <f>'T1 2024'!G68</f>
        <v>0</v>
      </c>
      <c r="H68" s="41"/>
    </row>
    <row r="69" spans="2:8" s="4" customFormat="1" x14ac:dyDescent="0.25">
      <c r="B69" s="1"/>
      <c r="C69" s="44">
        <f>'T1 2024'!C69</f>
        <v>58</v>
      </c>
      <c r="D69" s="63">
        <f>'T1 2024'!D69</f>
        <v>0</v>
      </c>
      <c r="E69" s="62">
        <f>'T1 2024'!E69</f>
        <v>0</v>
      </c>
      <c r="F69" s="62">
        <f>'T1 2024'!F69</f>
        <v>0</v>
      </c>
      <c r="G69" s="62">
        <f>'T1 2024'!G69</f>
        <v>0</v>
      </c>
      <c r="H69" s="41"/>
    </row>
    <row r="70" spans="2:8" s="4" customFormat="1" x14ac:dyDescent="0.25">
      <c r="B70" s="1"/>
      <c r="C70" s="44">
        <f>'T1 2024'!C70</f>
        <v>59</v>
      </c>
      <c r="D70" s="63">
        <f>'T1 2024'!D70</f>
        <v>0</v>
      </c>
      <c r="E70" s="62">
        <f>'T1 2024'!E70</f>
        <v>0</v>
      </c>
      <c r="F70" s="62">
        <f>'T1 2024'!F70</f>
        <v>0</v>
      </c>
      <c r="G70" s="62">
        <f>'T1 2024'!G70</f>
        <v>0</v>
      </c>
      <c r="H70" s="41"/>
    </row>
    <row r="71" spans="2:8" s="4" customFormat="1" x14ac:dyDescent="0.25">
      <c r="B71" s="1"/>
      <c r="C71" s="44">
        <f>'T1 2024'!C71</f>
        <v>60</v>
      </c>
      <c r="D71" s="63">
        <f>'T1 2024'!D71</f>
        <v>0</v>
      </c>
      <c r="E71" s="62">
        <f>'T1 2024'!E71</f>
        <v>0</v>
      </c>
      <c r="F71" s="62">
        <f>'T1 2024'!F71</f>
        <v>0</v>
      </c>
      <c r="G71" s="62">
        <f>'T1 2024'!G71</f>
        <v>0</v>
      </c>
      <c r="H71" s="41"/>
    </row>
    <row r="72" spans="2:8" s="4" customFormat="1" x14ac:dyDescent="0.25">
      <c r="B72" s="1"/>
      <c r="C72" s="44">
        <f>'T1 2024'!C72</f>
        <v>61</v>
      </c>
      <c r="D72" s="63">
        <f>'T1 2024'!D72</f>
        <v>0</v>
      </c>
      <c r="E72" s="62">
        <f>'T1 2024'!E72</f>
        <v>0</v>
      </c>
      <c r="F72" s="62">
        <f>'T1 2024'!F72</f>
        <v>0</v>
      </c>
      <c r="G72" s="62">
        <f>'T1 2024'!G72</f>
        <v>0</v>
      </c>
      <c r="H72" s="41"/>
    </row>
    <row r="73" spans="2:8" s="4" customFormat="1" x14ac:dyDescent="0.25">
      <c r="B73" s="1"/>
      <c r="C73" s="44">
        <f>'T1 2024'!C73</f>
        <v>62</v>
      </c>
      <c r="D73" s="63">
        <f>'T1 2024'!D73</f>
        <v>0</v>
      </c>
      <c r="E73" s="62">
        <f>'T1 2024'!E73</f>
        <v>0</v>
      </c>
      <c r="F73" s="62">
        <f>'T1 2024'!F73</f>
        <v>0</v>
      </c>
      <c r="G73" s="62">
        <f>'T1 2024'!G73</f>
        <v>0</v>
      </c>
      <c r="H73" s="41"/>
    </row>
    <row r="74" spans="2:8" s="4" customFormat="1" x14ac:dyDescent="0.25">
      <c r="B74" s="1"/>
      <c r="C74" s="44">
        <f>'T1 2024'!C74</f>
        <v>63</v>
      </c>
      <c r="D74" s="63">
        <f>'T1 2024'!D74</f>
        <v>0</v>
      </c>
      <c r="E74" s="62">
        <f>'T1 2024'!E74</f>
        <v>0</v>
      </c>
      <c r="F74" s="62">
        <f>'T1 2024'!F74</f>
        <v>0</v>
      </c>
      <c r="G74" s="62">
        <f>'T1 2024'!G74</f>
        <v>0</v>
      </c>
      <c r="H74" s="41"/>
    </row>
    <row r="75" spans="2:8" s="4" customFormat="1" x14ac:dyDescent="0.25">
      <c r="B75" s="1"/>
      <c r="C75" s="44">
        <f>'T1 2024'!C75</f>
        <v>64</v>
      </c>
      <c r="D75" s="63">
        <f>'T1 2024'!D75</f>
        <v>0</v>
      </c>
      <c r="E75" s="62">
        <f>'T1 2024'!E75</f>
        <v>0</v>
      </c>
      <c r="F75" s="62">
        <f>'T1 2024'!F75</f>
        <v>0</v>
      </c>
      <c r="G75" s="62">
        <f>'T1 2024'!G75</f>
        <v>0</v>
      </c>
      <c r="H75" s="41"/>
    </row>
    <row r="76" spans="2:8" s="4" customFormat="1" x14ac:dyDescent="0.25">
      <c r="B76" s="1"/>
      <c r="C76" s="44">
        <f>'T1 2024'!C76</f>
        <v>65</v>
      </c>
      <c r="D76" s="63">
        <f>'T1 2024'!D76</f>
        <v>0</v>
      </c>
      <c r="E76" s="62">
        <f>'T1 2024'!E76</f>
        <v>0</v>
      </c>
      <c r="F76" s="62">
        <f>'T1 2024'!F76</f>
        <v>0</v>
      </c>
      <c r="G76" s="62">
        <f>'T1 2024'!G76</f>
        <v>0</v>
      </c>
      <c r="H76" s="41"/>
    </row>
    <row r="77" spans="2:8" s="4" customFormat="1" x14ac:dyDescent="0.25">
      <c r="B77" s="1"/>
      <c r="C77" s="44">
        <f>'T1 2024'!C77</f>
        <v>66</v>
      </c>
      <c r="D77" s="63">
        <f>'T1 2024'!D77</f>
        <v>0</v>
      </c>
      <c r="E77" s="62">
        <f>'T1 2024'!E77</f>
        <v>0</v>
      </c>
      <c r="F77" s="62">
        <f>'T1 2024'!F77</f>
        <v>0</v>
      </c>
      <c r="G77" s="62">
        <f>'T1 2024'!G77</f>
        <v>0</v>
      </c>
      <c r="H77" s="41"/>
    </row>
    <row r="78" spans="2:8" s="4" customFormat="1" x14ac:dyDescent="0.25">
      <c r="B78" s="1"/>
      <c r="C78" s="44">
        <f>'T1 2024'!C78</f>
        <v>67</v>
      </c>
      <c r="D78" s="63">
        <f>'T1 2024'!D78</f>
        <v>0</v>
      </c>
      <c r="E78" s="62">
        <f>'T1 2024'!E78</f>
        <v>0</v>
      </c>
      <c r="F78" s="62">
        <f>'T1 2024'!F78</f>
        <v>0</v>
      </c>
      <c r="G78" s="62">
        <f>'T1 2024'!G78</f>
        <v>0</v>
      </c>
      <c r="H78" s="41"/>
    </row>
    <row r="79" spans="2:8" s="4" customFormat="1" x14ac:dyDescent="0.25">
      <c r="B79" s="1"/>
      <c r="C79" s="44">
        <f>'T1 2024'!C79</f>
        <v>68</v>
      </c>
      <c r="D79" s="63">
        <f>'T1 2024'!D79</f>
        <v>0</v>
      </c>
      <c r="E79" s="62">
        <f>'T1 2024'!E79</f>
        <v>0</v>
      </c>
      <c r="F79" s="62">
        <f>'T1 2024'!F79</f>
        <v>0</v>
      </c>
      <c r="G79" s="62">
        <f>'T1 2024'!G79</f>
        <v>0</v>
      </c>
      <c r="H79" s="41"/>
    </row>
    <row r="80" spans="2:8" s="4" customFormat="1" x14ac:dyDescent="0.25">
      <c r="B80" s="1"/>
      <c r="C80" s="44">
        <f>'T1 2024'!C80</f>
        <v>69</v>
      </c>
      <c r="D80" s="63">
        <f>'T1 2024'!D80</f>
        <v>0</v>
      </c>
      <c r="E80" s="62">
        <f>'T1 2024'!E80</f>
        <v>0</v>
      </c>
      <c r="F80" s="62">
        <f>'T1 2024'!F80</f>
        <v>0</v>
      </c>
      <c r="G80" s="62">
        <f>'T1 2024'!G80</f>
        <v>0</v>
      </c>
      <c r="H80" s="41"/>
    </row>
    <row r="81" spans="2:8" s="4" customFormat="1" x14ac:dyDescent="0.25">
      <c r="B81" s="1"/>
      <c r="C81" s="44">
        <f>'T1 2024'!C81</f>
        <v>70</v>
      </c>
      <c r="D81" s="63">
        <f>'T1 2024'!D81</f>
        <v>0</v>
      </c>
      <c r="E81" s="62">
        <f>'T1 2024'!E81</f>
        <v>0</v>
      </c>
      <c r="F81" s="62">
        <f>'T1 2024'!F81</f>
        <v>0</v>
      </c>
      <c r="G81" s="62">
        <f>'T1 2024'!G81</f>
        <v>0</v>
      </c>
      <c r="H81" s="41"/>
    </row>
    <row r="82" spans="2:8" s="4" customFormat="1" x14ac:dyDescent="0.25">
      <c r="B82" s="1"/>
      <c r="C82" s="44">
        <f>'T1 2024'!C82</f>
        <v>71</v>
      </c>
      <c r="D82" s="63">
        <f>'T1 2024'!D82</f>
        <v>0</v>
      </c>
      <c r="E82" s="62">
        <f>'T1 2024'!E82</f>
        <v>0</v>
      </c>
      <c r="F82" s="62">
        <f>'T1 2024'!F82</f>
        <v>0</v>
      </c>
      <c r="G82" s="62">
        <f>'T1 2024'!G82</f>
        <v>0</v>
      </c>
      <c r="H82" s="41"/>
    </row>
    <row r="83" spans="2:8" s="4" customFormat="1" x14ac:dyDescent="0.25">
      <c r="B83" s="1"/>
      <c r="C83" s="44">
        <f>'T1 2024'!C83</f>
        <v>72</v>
      </c>
      <c r="D83" s="63">
        <f>'T1 2024'!D83</f>
        <v>0</v>
      </c>
      <c r="E83" s="62">
        <f>'T1 2024'!E83</f>
        <v>0</v>
      </c>
      <c r="F83" s="62">
        <f>'T1 2024'!F83</f>
        <v>0</v>
      </c>
      <c r="G83" s="62">
        <f>'T1 2024'!G83</f>
        <v>0</v>
      </c>
      <c r="H83" s="41"/>
    </row>
    <row r="84" spans="2:8" s="4" customFormat="1" x14ac:dyDescent="0.25">
      <c r="B84" s="1"/>
      <c r="C84" s="44">
        <f>'T1 2024'!C84</f>
        <v>73</v>
      </c>
      <c r="D84" s="63">
        <f>'T1 2024'!D84</f>
        <v>0</v>
      </c>
      <c r="E84" s="62">
        <f>'T1 2024'!E84</f>
        <v>0</v>
      </c>
      <c r="F84" s="62">
        <f>'T1 2024'!F84</f>
        <v>0</v>
      </c>
      <c r="G84" s="62">
        <f>'T1 2024'!G84</f>
        <v>0</v>
      </c>
      <c r="H84" s="41"/>
    </row>
    <row r="85" spans="2:8" s="4" customFormat="1" x14ac:dyDescent="0.25">
      <c r="B85" s="1"/>
      <c r="C85" s="44">
        <f>'T1 2024'!C85</f>
        <v>74</v>
      </c>
      <c r="D85" s="63">
        <f>'T1 2024'!D85</f>
        <v>0</v>
      </c>
      <c r="E85" s="62">
        <f>'T1 2024'!E85</f>
        <v>0</v>
      </c>
      <c r="F85" s="62">
        <f>'T1 2024'!F85</f>
        <v>0</v>
      </c>
      <c r="G85" s="62">
        <f>'T1 2024'!G85</f>
        <v>0</v>
      </c>
      <c r="H85" s="41"/>
    </row>
    <row r="86" spans="2:8" s="4" customFormat="1" x14ac:dyDescent="0.25">
      <c r="B86" s="1"/>
      <c r="C86" s="44">
        <f>'T1 2024'!C86</f>
        <v>75</v>
      </c>
      <c r="D86" s="63">
        <f>'T1 2024'!D86</f>
        <v>0</v>
      </c>
      <c r="E86" s="62">
        <f>'T1 2024'!E86</f>
        <v>0</v>
      </c>
      <c r="F86" s="62">
        <f>'T1 2024'!F86</f>
        <v>0</v>
      </c>
      <c r="G86" s="62">
        <f>'T1 2024'!G86</f>
        <v>0</v>
      </c>
      <c r="H86" s="41"/>
    </row>
    <row r="87" spans="2:8" s="4" customFormat="1" x14ac:dyDescent="0.25">
      <c r="B87" s="1"/>
      <c r="C87" s="44">
        <f>'T1 2024'!C87</f>
        <v>76</v>
      </c>
      <c r="D87" s="63">
        <f>'T1 2024'!D87</f>
        <v>0</v>
      </c>
      <c r="E87" s="62">
        <f>'T1 2024'!E87</f>
        <v>0</v>
      </c>
      <c r="F87" s="62">
        <f>'T1 2024'!F87</f>
        <v>0</v>
      </c>
      <c r="G87" s="62">
        <f>'T1 2024'!G87</f>
        <v>0</v>
      </c>
      <c r="H87" s="41"/>
    </row>
    <row r="88" spans="2:8" s="4" customFormat="1" x14ac:dyDescent="0.25">
      <c r="B88" s="1"/>
      <c r="C88" s="44">
        <f>'T1 2024'!C88</f>
        <v>77</v>
      </c>
      <c r="D88" s="63">
        <f>'T1 2024'!D88</f>
        <v>0</v>
      </c>
      <c r="E88" s="62">
        <f>'T1 2024'!E88</f>
        <v>0</v>
      </c>
      <c r="F88" s="62">
        <f>'T1 2024'!F88</f>
        <v>0</v>
      </c>
      <c r="G88" s="62">
        <f>'T1 2024'!G88</f>
        <v>0</v>
      </c>
      <c r="H88" s="41"/>
    </row>
    <row r="89" spans="2:8" s="4" customFormat="1" x14ac:dyDescent="0.25">
      <c r="B89" s="1"/>
      <c r="C89" s="44">
        <f>'T1 2024'!C89</f>
        <v>78</v>
      </c>
      <c r="D89" s="63">
        <f>'T1 2024'!D89</f>
        <v>0</v>
      </c>
      <c r="E89" s="62">
        <f>'T1 2024'!E89</f>
        <v>0</v>
      </c>
      <c r="F89" s="62">
        <f>'T1 2024'!F89</f>
        <v>0</v>
      </c>
      <c r="G89" s="62">
        <f>'T1 2024'!G89</f>
        <v>0</v>
      </c>
      <c r="H89" s="41"/>
    </row>
    <row r="90" spans="2:8" s="4" customFormat="1" x14ac:dyDescent="0.25">
      <c r="B90" s="1"/>
      <c r="C90" s="44">
        <f>'T1 2024'!C90</f>
        <v>79</v>
      </c>
      <c r="D90" s="63">
        <f>'T1 2024'!D90</f>
        <v>0</v>
      </c>
      <c r="E90" s="62">
        <f>'T1 2024'!E90</f>
        <v>0</v>
      </c>
      <c r="F90" s="62">
        <f>'T1 2024'!F90</f>
        <v>0</v>
      </c>
      <c r="G90" s="62">
        <f>'T1 2024'!G90</f>
        <v>0</v>
      </c>
      <c r="H90" s="41"/>
    </row>
    <row r="91" spans="2:8" s="4" customFormat="1" x14ac:dyDescent="0.25">
      <c r="B91" s="1"/>
      <c r="C91" s="44">
        <f>'T1 2024'!C91</f>
        <v>80</v>
      </c>
      <c r="D91" s="63">
        <f>'T1 2024'!D91</f>
        <v>0</v>
      </c>
      <c r="E91" s="62">
        <f>'T1 2024'!E91</f>
        <v>0</v>
      </c>
      <c r="F91" s="62">
        <f>'T1 2024'!F91</f>
        <v>0</v>
      </c>
      <c r="G91" s="62">
        <f>'T1 2024'!G91</f>
        <v>0</v>
      </c>
      <c r="H91" s="41"/>
    </row>
    <row r="92" spans="2:8" s="4" customFormat="1" x14ac:dyDescent="0.25">
      <c r="B92" s="1"/>
      <c r="C92" s="44">
        <f>'T1 2024'!C92</f>
        <v>81</v>
      </c>
      <c r="D92" s="63">
        <f>'T1 2024'!D92</f>
        <v>0</v>
      </c>
      <c r="E92" s="62">
        <f>'T1 2024'!E92</f>
        <v>0</v>
      </c>
      <c r="F92" s="62">
        <f>'T1 2024'!F92</f>
        <v>0</v>
      </c>
      <c r="G92" s="62">
        <f>'T1 2024'!G92</f>
        <v>0</v>
      </c>
      <c r="H92" s="41"/>
    </row>
    <row r="93" spans="2:8" s="4" customFormat="1" x14ac:dyDescent="0.25">
      <c r="B93" s="1"/>
      <c r="C93" s="44">
        <f>'T1 2024'!C93</f>
        <v>82</v>
      </c>
      <c r="D93" s="63">
        <f>'T1 2024'!D93</f>
        <v>0</v>
      </c>
      <c r="E93" s="62">
        <f>'T1 2024'!E93</f>
        <v>0</v>
      </c>
      <c r="F93" s="62">
        <f>'T1 2024'!F93</f>
        <v>0</v>
      </c>
      <c r="G93" s="62">
        <f>'T1 2024'!G93</f>
        <v>0</v>
      </c>
      <c r="H93" s="41"/>
    </row>
    <row r="94" spans="2:8" s="4" customFormat="1" x14ac:dyDescent="0.25">
      <c r="B94" s="1"/>
      <c r="C94" s="44">
        <f>'T1 2024'!C94</f>
        <v>83</v>
      </c>
      <c r="D94" s="63">
        <f>'T1 2024'!D94</f>
        <v>0</v>
      </c>
      <c r="E94" s="62">
        <f>'T1 2024'!E94</f>
        <v>0</v>
      </c>
      <c r="F94" s="62">
        <f>'T1 2024'!F94</f>
        <v>0</v>
      </c>
      <c r="G94" s="62">
        <f>'T1 2024'!G94</f>
        <v>0</v>
      </c>
      <c r="H94" s="41"/>
    </row>
    <row r="95" spans="2:8" s="4" customFormat="1" x14ac:dyDescent="0.25">
      <c r="B95" s="1"/>
      <c r="C95" s="44">
        <f>'T1 2024'!C95</f>
        <v>84</v>
      </c>
      <c r="D95" s="63">
        <f>'T1 2024'!D95</f>
        <v>0</v>
      </c>
      <c r="E95" s="62">
        <f>'T1 2024'!E95</f>
        <v>0</v>
      </c>
      <c r="F95" s="62">
        <f>'T1 2024'!F95</f>
        <v>0</v>
      </c>
      <c r="G95" s="62">
        <f>'T1 2024'!G95</f>
        <v>0</v>
      </c>
      <c r="H95" s="41"/>
    </row>
    <row r="96" spans="2:8" s="4" customFormat="1" x14ac:dyDescent="0.25">
      <c r="B96" s="1"/>
      <c r="C96" s="44">
        <f>'T1 2024'!C96</f>
        <v>85</v>
      </c>
      <c r="D96" s="63">
        <f>'T1 2024'!D96</f>
        <v>0</v>
      </c>
      <c r="E96" s="62">
        <f>'T1 2024'!E96</f>
        <v>0</v>
      </c>
      <c r="F96" s="62">
        <f>'T1 2024'!F96</f>
        <v>0</v>
      </c>
      <c r="G96" s="62">
        <f>'T1 2024'!G96</f>
        <v>0</v>
      </c>
      <c r="H96" s="41"/>
    </row>
    <row r="97" spans="2:8" s="4" customFormat="1" x14ac:dyDescent="0.25">
      <c r="B97" s="1"/>
      <c r="C97" s="44">
        <f>'T1 2024'!C97</f>
        <v>86</v>
      </c>
      <c r="D97" s="63">
        <f>'T1 2024'!D97</f>
        <v>0</v>
      </c>
      <c r="E97" s="62">
        <f>'T1 2024'!E97</f>
        <v>0</v>
      </c>
      <c r="F97" s="62">
        <f>'T1 2024'!F97</f>
        <v>0</v>
      </c>
      <c r="G97" s="62">
        <f>'T1 2024'!G97</f>
        <v>0</v>
      </c>
      <c r="H97" s="41"/>
    </row>
    <row r="98" spans="2:8" s="4" customFormat="1" x14ac:dyDescent="0.25">
      <c r="B98" s="1"/>
      <c r="C98" s="44">
        <f>'T1 2024'!C98</f>
        <v>87</v>
      </c>
      <c r="D98" s="63">
        <f>'T1 2024'!D98</f>
        <v>0</v>
      </c>
      <c r="E98" s="62">
        <f>'T1 2024'!E98</f>
        <v>0</v>
      </c>
      <c r="F98" s="62">
        <f>'T1 2024'!F98</f>
        <v>0</v>
      </c>
      <c r="G98" s="62">
        <f>'T1 2024'!G98</f>
        <v>0</v>
      </c>
      <c r="H98" s="41"/>
    </row>
    <row r="99" spans="2:8" s="4" customFormat="1" x14ac:dyDescent="0.25">
      <c r="B99" s="1"/>
      <c r="C99" s="44">
        <f>'T1 2024'!C99</f>
        <v>88</v>
      </c>
      <c r="D99" s="63">
        <f>'T1 2024'!D99</f>
        <v>0</v>
      </c>
      <c r="E99" s="62">
        <f>'T1 2024'!E99</f>
        <v>0</v>
      </c>
      <c r="F99" s="62">
        <f>'T1 2024'!F99</f>
        <v>0</v>
      </c>
      <c r="G99" s="62">
        <f>'T1 2024'!G99</f>
        <v>0</v>
      </c>
      <c r="H99" s="41"/>
    </row>
    <row r="100" spans="2:8" s="4" customFormat="1" x14ac:dyDescent="0.25">
      <c r="B100" s="1"/>
      <c r="C100" s="44">
        <f>'T1 2024'!C100</f>
        <v>89</v>
      </c>
      <c r="D100" s="63">
        <f>'T1 2024'!D100</f>
        <v>0</v>
      </c>
      <c r="E100" s="62">
        <f>'T1 2024'!E100</f>
        <v>0</v>
      </c>
      <c r="F100" s="62">
        <f>'T1 2024'!F100</f>
        <v>0</v>
      </c>
      <c r="G100" s="62">
        <f>'T1 2024'!G100</f>
        <v>0</v>
      </c>
      <c r="H100" s="41"/>
    </row>
    <row r="101" spans="2:8" s="4" customFormat="1" x14ac:dyDescent="0.25">
      <c r="B101" s="1"/>
      <c r="C101" s="44">
        <f>'T1 2024'!C101</f>
        <v>90</v>
      </c>
      <c r="D101" s="63">
        <f>'T1 2024'!D101</f>
        <v>0</v>
      </c>
      <c r="E101" s="62">
        <f>'T1 2024'!E101</f>
        <v>0</v>
      </c>
      <c r="F101" s="62">
        <f>'T1 2024'!F101</f>
        <v>0</v>
      </c>
      <c r="G101" s="62">
        <f>'T1 2024'!G101</f>
        <v>0</v>
      </c>
      <c r="H101" s="41"/>
    </row>
    <row r="102" spans="2:8" s="4" customFormat="1" x14ac:dyDescent="0.25">
      <c r="B102" s="1"/>
      <c r="C102" s="44">
        <f>'T1 2024'!C102</f>
        <v>91</v>
      </c>
      <c r="D102" s="63">
        <f>'T1 2024'!D102</f>
        <v>0</v>
      </c>
      <c r="E102" s="62">
        <f>'T1 2024'!E102</f>
        <v>0</v>
      </c>
      <c r="F102" s="62">
        <f>'T1 2024'!F102</f>
        <v>0</v>
      </c>
      <c r="G102" s="62">
        <f>'T1 2024'!G102</f>
        <v>0</v>
      </c>
      <c r="H102" s="41"/>
    </row>
    <row r="103" spans="2:8" s="4" customFormat="1" x14ac:dyDescent="0.25">
      <c r="B103" s="1"/>
      <c r="C103" s="44">
        <f>'T1 2024'!C103</f>
        <v>92</v>
      </c>
      <c r="D103" s="63">
        <f>'T1 2024'!D103</f>
        <v>0</v>
      </c>
      <c r="E103" s="62">
        <f>'T1 2024'!E103</f>
        <v>0</v>
      </c>
      <c r="F103" s="62">
        <f>'T1 2024'!F103</f>
        <v>0</v>
      </c>
      <c r="G103" s="62">
        <f>'T1 2024'!G103</f>
        <v>0</v>
      </c>
      <c r="H103" s="41"/>
    </row>
    <row r="104" spans="2:8" s="4" customFormat="1" x14ac:dyDescent="0.25">
      <c r="B104" s="1"/>
      <c r="C104" s="44">
        <f>'T1 2024'!C104</f>
        <v>93</v>
      </c>
      <c r="D104" s="63">
        <f>'T1 2024'!D104</f>
        <v>0</v>
      </c>
      <c r="E104" s="62">
        <f>'T1 2024'!E104</f>
        <v>0</v>
      </c>
      <c r="F104" s="62">
        <f>'T1 2024'!F104</f>
        <v>0</v>
      </c>
      <c r="G104" s="62">
        <f>'T1 2024'!G104</f>
        <v>0</v>
      </c>
      <c r="H104" s="41"/>
    </row>
    <row r="105" spans="2:8" s="4" customFormat="1" x14ac:dyDescent="0.25">
      <c r="B105" s="1"/>
      <c r="C105" s="44">
        <f>'T1 2024'!C105</f>
        <v>94</v>
      </c>
      <c r="D105" s="63">
        <f>'T1 2024'!D105</f>
        <v>0</v>
      </c>
      <c r="E105" s="62">
        <f>'T1 2024'!E105</f>
        <v>0</v>
      </c>
      <c r="F105" s="62">
        <f>'T1 2024'!F105</f>
        <v>0</v>
      </c>
      <c r="G105" s="62">
        <f>'T1 2024'!G105</f>
        <v>0</v>
      </c>
      <c r="H105" s="41"/>
    </row>
    <row r="106" spans="2:8" s="4" customFormat="1" x14ac:dyDescent="0.25">
      <c r="B106" s="1"/>
      <c r="C106" s="44">
        <f>'T1 2024'!C106</f>
        <v>95</v>
      </c>
      <c r="D106" s="63">
        <f>'T1 2024'!D106</f>
        <v>0</v>
      </c>
      <c r="E106" s="62">
        <f>'T1 2024'!E106</f>
        <v>0</v>
      </c>
      <c r="F106" s="62">
        <f>'T1 2024'!F106</f>
        <v>0</v>
      </c>
      <c r="G106" s="62">
        <f>'T1 2024'!G106</f>
        <v>0</v>
      </c>
      <c r="H106" s="41"/>
    </row>
    <row r="107" spans="2:8" s="4" customFormat="1" x14ac:dyDescent="0.25">
      <c r="B107" s="1"/>
      <c r="C107" s="44">
        <f>'T1 2024'!C107</f>
        <v>96</v>
      </c>
      <c r="D107" s="63">
        <f>'T1 2024'!D107</f>
        <v>0</v>
      </c>
      <c r="E107" s="62">
        <f>'T1 2024'!E107</f>
        <v>0</v>
      </c>
      <c r="F107" s="62">
        <f>'T1 2024'!F107</f>
        <v>0</v>
      </c>
      <c r="G107" s="62">
        <f>'T1 2024'!G107</f>
        <v>0</v>
      </c>
      <c r="H107" s="41"/>
    </row>
    <row r="108" spans="2:8" s="4" customFormat="1" x14ac:dyDescent="0.25">
      <c r="B108" s="1"/>
      <c r="C108" s="44">
        <f>'T1 2024'!C108</f>
        <v>97</v>
      </c>
      <c r="D108" s="63">
        <f>'T1 2024'!D108</f>
        <v>0</v>
      </c>
      <c r="E108" s="62">
        <f>'T1 2024'!E108</f>
        <v>0</v>
      </c>
      <c r="F108" s="62">
        <f>'T1 2024'!F108</f>
        <v>0</v>
      </c>
      <c r="G108" s="62">
        <f>'T1 2024'!G108</f>
        <v>0</v>
      </c>
      <c r="H108" s="41"/>
    </row>
    <row r="109" spans="2:8" s="4" customFormat="1" x14ac:dyDescent="0.25">
      <c r="B109" s="1"/>
      <c r="C109" s="44">
        <f>'T1 2024'!C109</f>
        <v>98</v>
      </c>
      <c r="D109" s="63">
        <f>'T1 2024'!D109</f>
        <v>0</v>
      </c>
      <c r="E109" s="62">
        <f>'T1 2024'!E109</f>
        <v>0</v>
      </c>
      <c r="F109" s="62">
        <f>'T1 2024'!F109</f>
        <v>0</v>
      </c>
      <c r="G109" s="62">
        <f>'T1 2024'!G109</f>
        <v>0</v>
      </c>
      <c r="H109" s="41"/>
    </row>
    <row r="110" spans="2:8" s="4" customFormat="1" x14ac:dyDescent="0.25">
      <c r="B110" s="1"/>
      <c r="C110" s="44">
        <f>'T1 2024'!C110</f>
        <v>99</v>
      </c>
      <c r="D110" s="63">
        <f>'T1 2024'!D110</f>
        <v>0</v>
      </c>
      <c r="E110" s="62">
        <f>'T1 2024'!E110</f>
        <v>0</v>
      </c>
      <c r="F110" s="62">
        <f>'T1 2024'!F110</f>
        <v>0</v>
      </c>
      <c r="G110" s="62">
        <f>'T1 2024'!G110</f>
        <v>0</v>
      </c>
      <c r="H110" s="41"/>
    </row>
    <row r="111" spans="2:8" s="4" customFormat="1" x14ac:dyDescent="0.25">
      <c r="B111" s="1"/>
      <c r="C111" s="44">
        <f>'T1 2024'!C111</f>
        <v>100</v>
      </c>
      <c r="D111" s="63">
        <f>'T1 2024'!D111</f>
        <v>0</v>
      </c>
      <c r="E111" s="62">
        <f>'T1 2024'!E111</f>
        <v>0</v>
      </c>
      <c r="F111" s="62">
        <f>'T1 2024'!F111</f>
        <v>0</v>
      </c>
      <c r="G111" s="62">
        <f>'T1 2024'!G111</f>
        <v>0</v>
      </c>
      <c r="H111" s="41"/>
    </row>
    <row r="112" spans="2:8" s="4" customFormat="1" x14ac:dyDescent="0.25">
      <c r="B112" s="1"/>
      <c r="C112" s="44">
        <f>'T1 2024'!C112</f>
        <v>101</v>
      </c>
      <c r="D112" s="63">
        <f>'T1 2024'!D112</f>
        <v>0</v>
      </c>
      <c r="E112" s="62">
        <f>'T1 2024'!E112</f>
        <v>0</v>
      </c>
      <c r="F112" s="62">
        <f>'T1 2024'!F112</f>
        <v>0</v>
      </c>
      <c r="G112" s="62">
        <f>'T1 2024'!G112</f>
        <v>0</v>
      </c>
      <c r="H112" s="41"/>
    </row>
    <row r="113" spans="2:8" s="4" customFormat="1" x14ac:dyDescent="0.25">
      <c r="B113" s="1"/>
      <c r="C113" s="44">
        <f>'T1 2024'!C113</f>
        <v>102</v>
      </c>
      <c r="D113" s="63">
        <f>'T1 2024'!D113</f>
        <v>0</v>
      </c>
      <c r="E113" s="62">
        <f>'T1 2024'!E113</f>
        <v>0</v>
      </c>
      <c r="F113" s="62">
        <f>'T1 2024'!F113</f>
        <v>0</v>
      </c>
      <c r="G113" s="62">
        <f>'T1 2024'!G113</f>
        <v>0</v>
      </c>
      <c r="H113" s="41"/>
    </row>
    <row r="114" spans="2:8" s="4" customFormat="1" x14ac:dyDescent="0.25">
      <c r="B114" s="1"/>
      <c r="C114" s="44">
        <f>'T1 2024'!C114</f>
        <v>103</v>
      </c>
      <c r="D114" s="63">
        <f>'T1 2024'!D114</f>
        <v>0</v>
      </c>
      <c r="E114" s="62">
        <f>'T1 2024'!E114</f>
        <v>0</v>
      </c>
      <c r="F114" s="62">
        <f>'T1 2024'!F114</f>
        <v>0</v>
      </c>
      <c r="G114" s="62">
        <f>'T1 2024'!G114</f>
        <v>0</v>
      </c>
      <c r="H114" s="41"/>
    </row>
    <row r="115" spans="2:8" s="4" customFormat="1" x14ac:dyDescent="0.25">
      <c r="B115" s="1"/>
      <c r="C115" s="44">
        <f>'T1 2024'!C115</f>
        <v>104</v>
      </c>
      <c r="D115" s="63">
        <f>'T1 2024'!D115</f>
        <v>0</v>
      </c>
      <c r="E115" s="62">
        <f>'T1 2024'!E115</f>
        <v>0</v>
      </c>
      <c r="F115" s="62">
        <f>'T1 2024'!F115</f>
        <v>0</v>
      </c>
      <c r="G115" s="62">
        <f>'T1 2024'!G115</f>
        <v>0</v>
      </c>
      <c r="H115" s="41"/>
    </row>
    <row r="116" spans="2:8" s="4" customFormat="1" x14ac:dyDescent="0.25">
      <c r="B116" s="1"/>
      <c r="C116" s="44">
        <f>'T1 2024'!C116</f>
        <v>105</v>
      </c>
      <c r="D116" s="63">
        <f>'T1 2024'!D116</f>
        <v>0</v>
      </c>
      <c r="E116" s="62">
        <f>'T1 2024'!E116</f>
        <v>0</v>
      </c>
      <c r="F116" s="62">
        <f>'T1 2024'!F116</f>
        <v>0</v>
      </c>
      <c r="G116" s="62">
        <f>'T1 2024'!G116</f>
        <v>0</v>
      </c>
      <c r="H116" s="41"/>
    </row>
    <row r="117" spans="2:8" s="4" customFormat="1" x14ac:dyDescent="0.25">
      <c r="B117" s="1"/>
      <c r="C117" s="44">
        <f>'T1 2024'!C117</f>
        <v>106</v>
      </c>
      <c r="D117" s="63">
        <f>'T1 2024'!D117</f>
        <v>0</v>
      </c>
      <c r="E117" s="62">
        <f>'T1 2024'!E117</f>
        <v>0</v>
      </c>
      <c r="F117" s="62">
        <f>'T1 2024'!F117</f>
        <v>0</v>
      </c>
      <c r="G117" s="62">
        <f>'T1 2024'!G117</f>
        <v>0</v>
      </c>
      <c r="H117" s="41"/>
    </row>
    <row r="118" spans="2:8" s="4" customFormat="1" x14ac:dyDescent="0.25">
      <c r="B118" s="1"/>
      <c r="C118" s="44">
        <f>'T1 2024'!C118</f>
        <v>107</v>
      </c>
      <c r="D118" s="63">
        <f>'T1 2024'!D118</f>
        <v>0</v>
      </c>
      <c r="E118" s="62">
        <f>'T1 2024'!E118</f>
        <v>0</v>
      </c>
      <c r="F118" s="62">
        <f>'T1 2024'!F118</f>
        <v>0</v>
      </c>
      <c r="G118" s="62">
        <f>'T1 2024'!G118</f>
        <v>0</v>
      </c>
      <c r="H118" s="41"/>
    </row>
    <row r="119" spans="2:8" s="4" customFormat="1" x14ac:dyDescent="0.25">
      <c r="B119" s="1"/>
      <c r="C119" s="44">
        <f>'T1 2024'!C119</f>
        <v>108</v>
      </c>
      <c r="D119" s="63">
        <f>'T1 2024'!D119</f>
        <v>0</v>
      </c>
      <c r="E119" s="62">
        <f>'T1 2024'!E119</f>
        <v>0</v>
      </c>
      <c r="F119" s="62">
        <f>'T1 2024'!F119</f>
        <v>0</v>
      </c>
      <c r="G119" s="62">
        <f>'T1 2024'!G119</f>
        <v>0</v>
      </c>
      <c r="H119" s="41"/>
    </row>
    <row r="120" spans="2:8" s="4" customFormat="1" x14ac:dyDescent="0.25">
      <c r="B120" s="1"/>
      <c r="C120" s="44">
        <f>'T1 2024'!C120</f>
        <v>109</v>
      </c>
      <c r="D120" s="63">
        <f>'T1 2024'!D120</f>
        <v>0</v>
      </c>
      <c r="E120" s="62">
        <f>'T1 2024'!E120</f>
        <v>0</v>
      </c>
      <c r="F120" s="62">
        <f>'T1 2024'!F120</f>
        <v>0</v>
      </c>
      <c r="G120" s="62">
        <f>'T1 2024'!G120</f>
        <v>0</v>
      </c>
      <c r="H120" s="41"/>
    </row>
    <row r="121" spans="2:8" s="4" customFormat="1" x14ac:dyDescent="0.25">
      <c r="B121" s="1"/>
      <c r="C121" s="44">
        <f>'T1 2024'!C121</f>
        <v>110</v>
      </c>
      <c r="D121" s="63">
        <f>'T1 2024'!D121</f>
        <v>0</v>
      </c>
      <c r="E121" s="62">
        <f>'T1 2024'!E121</f>
        <v>0</v>
      </c>
      <c r="F121" s="62">
        <f>'T1 2024'!F121</f>
        <v>0</v>
      </c>
      <c r="G121" s="62">
        <f>'T1 2024'!G121</f>
        <v>0</v>
      </c>
      <c r="H121" s="41"/>
    </row>
    <row r="122" spans="2:8" s="4" customFormat="1" x14ac:dyDescent="0.25">
      <c r="B122" s="1"/>
      <c r="C122" s="44">
        <f>'T1 2024'!C122</f>
        <v>111</v>
      </c>
      <c r="D122" s="63">
        <f>'T1 2024'!D122</f>
        <v>0</v>
      </c>
      <c r="E122" s="62">
        <f>'T1 2024'!E122</f>
        <v>0</v>
      </c>
      <c r="F122" s="62">
        <f>'T1 2024'!F122</f>
        <v>0</v>
      </c>
      <c r="G122" s="62">
        <f>'T1 2024'!G122</f>
        <v>0</v>
      </c>
      <c r="H122" s="41"/>
    </row>
    <row r="123" spans="2:8" s="4" customFormat="1" x14ac:dyDescent="0.25">
      <c r="B123" s="1"/>
      <c r="C123" s="44">
        <f>'T1 2024'!C123</f>
        <v>112</v>
      </c>
      <c r="D123" s="63">
        <f>'T1 2024'!D123</f>
        <v>0</v>
      </c>
      <c r="E123" s="62">
        <f>'T1 2024'!E123</f>
        <v>0</v>
      </c>
      <c r="F123" s="62">
        <f>'T1 2024'!F123</f>
        <v>0</v>
      </c>
      <c r="G123" s="62">
        <f>'T1 2024'!G123</f>
        <v>0</v>
      </c>
      <c r="H123" s="41"/>
    </row>
    <row r="124" spans="2:8" s="4" customFormat="1" x14ac:dyDescent="0.25">
      <c r="B124" s="1"/>
      <c r="C124" s="44">
        <f>'T1 2024'!C124</f>
        <v>113</v>
      </c>
      <c r="D124" s="63">
        <f>'T1 2024'!D124</f>
        <v>0</v>
      </c>
      <c r="E124" s="62">
        <f>'T1 2024'!E124</f>
        <v>0</v>
      </c>
      <c r="F124" s="62">
        <f>'T1 2024'!F124</f>
        <v>0</v>
      </c>
      <c r="G124" s="62">
        <f>'T1 2024'!G124</f>
        <v>0</v>
      </c>
      <c r="H124" s="41"/>
    </row>
    <row r="125" spans="2:8" s="4" customFormat="1" x14ac:dyDescent="0.25">
      <c r="B125" s="1"/>
      <c r="C125" s="44">
        <f>'T1 2024'!C125</f>
        <v>114</v>
      </c>
      <c r="D125" s="63">
        <f>'T1 2024'!D125</f>
        <v>0</v>
      </c>
      <c r="E125" s="62">
        <f>'T1 2024'!E125</f>
        <v>0</v>
      </c>
      <c r="F125" s="62">
        <f>'T1 2024'!F125</f>
        <v>0</v>
      </c>
      <c r="G125" s="62">
        <f>'T1 2024'!G125</f>
        <v>0</v>
      </c>
      <c r="H125" s="41"/>
    </row>
    <row r="126" spans="2:8" s="4" customFormat="1" x14ac:dyDescent="0.25">
      <c r="B126" s="1"/>
      <c r="C126" s="44">
        <f>'T1 2024'!C126</f>
        <v>115</v>
      </c>
      <c r="D126" s="63">
        <f>'T1 2024'!D126</f>
        <v>0</v>
      </c>
      <c r="E126" s="62">
        <f>'T1 2024'!E126</f>
        <v>0</v>
      </c>
      <c r="F126" s="62">
        <f>'T1 2024'!F126</f>
        <v>0</v>
      </c>
      <c r="G126" s="62">
        <f>'T1 2024'!G126</f>
        <v>0</v>
      </c>
      <c r="H126" s="41"/>
    </row>
    <row r="127" spans="2:8" s="4" customFormat="1" x14ac:dyDescent="0.25">
      <c r="B127" s="1"/>
      <c r="C127" s="44">
        <f>'T1 2024'!C127</f>
        <v>116</v>
      </c>
      <c r="D127" s="63">
        <f>'T1 2024'!D127</f>
        <v>0</v>
      </c>
      <c r="E127" s="62">
        <f>'T1 2024'!E127</f>
        <v>0</v>
      </c>
      <c r="F127" s="62">
        <f>'T1 2024'!F127</f>
        <v>0</v>
      </c>
      <c r="G127" s="62">
        <f>'T1 2024'!G127</f>
        <v>0</v>
      </c>
      <c r="H127" s="41"/>
    </row>
    <row r="128" spans="2:8" s="4" customFormat="1" x14ac:dyDescent="0.25">
      <c r="B128" s="1"/>
      <c r="C128" s="44">
        <f>'T1 2024'!C128</f>
        <v>117</v>
      </c>
      <c r="D128" s="63">
        <f>'T1 2024'!D128</f>
        <v>0</v>
      </c>
      <c r="E128" s="62">
        <f>'T1 2024'!E128</f>
        <v>0</v>
      </c>
      <c r="F128" s="62">
        <f>'T1 2024'!F128</f>
        <v>0</v>
      </c>
      <c r="G128" s="62">
        <f>'T1 2024'!G128</f>
        <v>0</v>
      </c>
      <c r="H128" s="41"/>
    </row>
    <row r="129" spans="2:8" s="4" customFormat="1" x14ac:dyDescent="0.25">
      <c r="B129" s="1"/>
      <c r="C129" s="44">
        <f>'T1 2024'!C129</f>
        <v>118</v>
      </c>
      <c r="D129" s="63">
        <f>'T1 2024'!D129</f>
        <v>0</v>
      </c>
      <c r="E129" s="62">
        <f>'T1 2024'!E129</f>
        <v>0</v>
      </c>
      <c r="F129" s="62">
        <f>'T1 2024'!F129</f>
        <v>0</v>
      </c>
      <c r="G129" s="62">
        <f>'T1 2024'!G129</f>
        <v>0</v>
      </c>
      <c r="H129" s="41"/>
    </row>
    <row r="130" spans="2:8" s="4" customFormat="1" x14ac:dyDescent="0.25">
      <c r="B130" s="1"/>
      <c r="C130" s="44">
        <f>'T1 2024'!C130</f>
        <v>119</v>
      </c>
      <c r="D130" s="63">
        <f>'T1 2024'!D130</f>
        <v>0</v>
      </c>
      <c r="E130" s="62">
        <f>'T1 2024'!E130</f>
        <v>0</v>
      </c>
      <c r="F130" s="62">
        <f>'T1 2024'!F130</f>
        <v>0</v>
      </c>
      <c r="G130" s="62">
        <f>'T1 2024'!G130</f>
        <v>0</v>
      </c>
      <c r="H130" s="41"/>
    </row>
    <row r="131" spans="2:8" s="4" customFormat="1" x14ac:dyDescent="0.25">
      <c r="B131" s="1"/>
      <c r="C131" s="44">
        <f>'T1 2024'!C131</f>
        <v>120</v>
      </c>
      <c r="D131" s="63">
        <f>'T1 2024'!D131</f>
        <v>0</v>
      </c>
      <c r="E131" s="62">
        <f>'T1 2024'!E131</f>
        <v>0</v>
      </c>
      <c r="F131" s="62">
        <f>'T1 2024'!F131</f>
        <v>0</v>
      </c>
      <c r="G131" s="62">
        <f>'T1 2024'!G131</f>
        <v>0</v>
      </c>
      <c r="H131" s="41"/>
    </row>
    <row r="132" spans="2:8" s="4" customFormat="1" x14ac:dyDescent="0.25">
      <c r="B132" s="1"/>
      <c r="C132" s="44">
        <f>'T1 2024'!C132</f>
        <v>121</v>
      </c>
      <c r="D132" s="63">
        <f>'T1 2024'!D132</f>
        <v>0</v>
      </c>
      <c r="E132" s="62">
        <f>'T1 2024'!E132</f>
        <v>0</v>
      </c>
      <c r="F132" s="62">
        <f>'T1 2024'!F132</f>
        <v>0</v>
      </c>
      <c r="G132" s="62">
        <f>'T1 2024'!G132</f>
        <v>0</v>
      </c>
      <c r="H132" s="41"/>
    </row>
    <row r="133" spans="2:8" s="4" customFormat="1" x14ac:dyDescent="0.25">
      <c r="B133" s="1"/>
      <c r="C133" s="44">
        <f>'T1 2024'!C133</f>
        <v>122</v>
      </c>
      <c r="D133" s="63">
        <f>'T1 2024'!D133</f>
        <v>0</v>
      </c>
      <c r="E133" s="62">
        <f>'T1 2024'!E133</f>
        <v>0</v>
      </c>
      <c r="F133" s="62">
        <f>'T1 2024'!F133</f>
        <v>0</v>
      </c>
      <c r="G133" s="62">
        <f>'T1 2024'!G133</f>
        <v>0</v>
      </c>
      <c r="H133" s="41"/>
    </row>
    <row r="134" spans="2:8" s="4" customFormat="1" x14ac:dyDescent="0.25">
      <c r="B134" s="1"/>
      <c r="C134" s="44">
        <f>'T1 2024'!C134</f>
        <v>123</v>
      </c>
      <c r="D134" s="63">
        <f>'T1 2024'!D134</f>
        <v>0</v>
      </c>
      <c r="E134" s="62">
        <f>'T1 2024'!E134</f>
        <v>0</v>
      </c>
      <c r="F134" s="62">
        <f>'T1 2024'!F134</f>
        <v>0</v>
      </c>
      <c r="G134" s="62">
        <f>'T1 2024'!G134</f>
        <v>0</v>
      </c>
      <c r="H134" s="41"/>
    </row>
    <row r="135" spans="2:8" s="4" customFormat="1" x14ac:dyDescent="0.25">
      <c r="B135" s="1"/>
      <c r="C135" s="44">
        <f>'T1 2024'!C135</f>
        <v>124</v>
      </c>
      <c r="D135" s="63">
        <f>'T1 2024'!D135</f>
        <v>0</v>
      </c>
      <c r="E135" s="62">
        <f>'T1 2024'!E135</f>
        <v>0</v>
      </c>
      <c r="F135" s="62">
        <f>'T1 2024'!F135</f>
        <v>0</v>
      </c>
      <c r="G135" s="62">
        <f>'T1 2024'!G135</f>
        <v>0</v>
      </c>
      <c r="H135" s="41"/>
    </row>
    <row r="136" spans="2:8" s="4" customFormat="1" x14ac:dyDescent="0.25">
      <c r="B136" s="1"/>
      <c r="C136" s="44">
        <f>'T1 2024'!C136</f>
        <v>125</v>
      </c>
      <c r="D136" s="63">
        <f>'T1 2024'!D136</f>
        <v>0</v>
      </c>
      <c r="E136" s="62">
        <f>'T1 2024'!E136</f>
        <v>0</v>
      </c>
      <c r="F136" s="62">
        <f>'T1 2024'!F136</f>
        <v>0</v>
      </c>
      <c r="G136" s="62">
        <f>'T1 2024'!G136</f>
        <v>0</v>
      </c>
      <c r="H136" s="41"/>
    </row>
    <row r="137" spans="2:8" s="4" customFormat="1" x14ac:dyDescent="0.25">
      <c r="B137" s="1"/>
      <c r="C137" s="44">
        <f>'T1 2024'!C137</f>
        <v>126</v>
      </c>
      <c r="D137" s="63">
        <f>'T1 2024'!D137</f>
        <v>0</v>
      </c>
      <c r="E137" s="62">
        <f>'T1 2024'!E137</f>
        <v>0</v>
      </c>
      <c r="F137" s="62">
        <f>'T1 2024'!F137</f>
        <v>0</v>
      </c>
      <c r="G137" s="62">
        <f>'T1 2024'!G137</f>
        <v>0</v>
      </c>
      <c r="H137" s="41"/>
    </row>
    <row r="138" spans="2:8" s="4" customFormat="1" x14ac:dyDescent="0.25">
      <c r="B138" s="1"/>
      <c r="C138" s="44">
        <f>'T1 2024'!C138</f>
        <v>127</v>
      </c>
      <c r="D138" s="63">
        <f>'T1 2024'!D138</f>
        <v>0</v>
      </c>
      <c r="E138" s="62">
        <f>'T1 2024'!E138</f>
        <v>0</v>
      </c>
      <c r="F138" s="62">
        <f>'T1 2024'!F138</f>
        <v>0</v>
      </c>
      <c r="G138" s="62">
        <f>'T1 2024'!G138</f>
        <v>0</v>
      </c>
      <c r="H138" s="41"/>
    </row>
    <row r="139" spans="2:8" s="4" customFormat="1" x14ac:dyDescent="0.25">
      <c r="B139" s="1"/>
      <c r="C139" s="44">
        <f>'T1 2024'!C139</f>
        <v>128</v>
      </c>
      <c r="D139" s="63">
        <f>'T1 2024'!D139</f>
        <v>0</v>
      </c>
      <c r="E139" s="62">
        <f>'T1 2024'!E139</f>
        <v>0</v>
      </c>
      <c r="F139" s="62">
        <f>'T1 2024'!F139</f>
        <v>0</v>
      </c>
      <c r="G139" s="62">
        <f>'T1 2024'!G139</f>
        <v>0</v>
      </c>
      <c r="H139" s="41"/>
    </row>
    <row r="140" spans="2:8" s="4" customFormat="1" x14ac:dyDescent="0.25">
      <c r="B140" s="1"/>
      <c r="C140" s="44">
        <f>'T1 2024'!C140</f>
        <v>129</v>
      </c>
      <c r="D140" s="63">
        <f>'T1 2024'!D140</f>
        <v>0</v>
      </c>
      <c r="E140" s="62">
        <f>'T1 2024'!E140</f>
        <v>0</v>
      </c>
      <c r="F140" s="62">
        <f>'T1 2024'!F140</f>
        <v>0</v>
      </c>
      <c r="G140" s="62">
        <f>'T1 2024'!G140</f>
        <v>0</v>
      </c>
      <c r="H140" s="41"/>
    </row>
    <row r="141" spans="2:8" s="4" customFormat="1" x14ac:dyDescent="0.25">
      <c r="B141" s="1"/>
      <c r="C141" s="44">
        <f>'T1 2024'!C141</f>
        <v>130</v>
      </c>
      <c r="D141" s="63">
        <f>'T1 2024'!D141</f>
        <v>0</v>
      </c>
      <c r="E141" s="62">
        <f>'T1 2024'!E141</f>
        <v>0</v>
      </c>
      <c r="F141" s="62">
        <f>'T1 2024'!F141</f>
        <v>0</v>
      </c>
      <c r="G141" s="62">
        <f>'T1 2024'!G141</f>
        <v>0</v>
      </c>
      <c r="H141" s="41"/>
    </row>
    <row r="142" spans="2:8" s="4" customFormat="1" x14ac:dyDescent="0.25">
      <c r="B142" s="1"/>
      <c r="C142" s="44">
        <f>'T1 2024'!C142</f>
        <v>131</v>
      </c>
      <c r="D142" s="63">
        <f>'T1 2024'!D142</f>
        <v>0</v>
      </c>
      <c r="E142" s="62">
        <f>'T1 2024'!E142</f>
        <v>0</v>
      </c>
      <c r="F142" s="62">
        <f>'T1 2024'!F142</f>
        <v>0</v>
      </c>
      <c r="G142" s="62">
        <f>'T1 2024'!G142</f>
        <v>0</v>
      </c>
      <c r="H142" s="41"/>
    </row>
    <row r="143" spans="2:8" s="4" customFormat="1" x14ac:dyDescent="0.25">
      <c r="B143" s="1"/>
      <c r="C143" s="44">
        <f>'T1 2024'!C143</f>
        <v>132</v>
      </c>
      <c r="D143" s="63">
        <f>'T1 2024'!D143</f>
        <v>0</v>
      </c>
      <c r="E143" s="62">
        <f>'T1 2024'!E143</f>
        <v>0</v>
      </c>
      <c r="F143" s="62">
        <f>'T1 2024'!F143</f>
        <v>0</v>
      </c>
      <c r="G143" s="62">
        <f>'T1 2024'!G143</f>
        <v>0</v>
      </c>
      <c r="H143" s="41"/>
    </row>
    <row r="144" spans="2:8" s="4" customFormat="1" x14ac:dyDescent="0.25">
      <c r="B144" s="1"/>
      <c r="C144" s="44">
        <f>'T1 2024'!C144</f>
        <v>133</v>
      </c>
      <c r="D144" s="63">
        <f>'T1 2024'!D144</f>
        <v>0</v>
      </c>
      <c r="E144" s="62">
        <f>'T1 2024'!E144</f>
        <v>0</v>
      </c>
      <c r="F144" s="62">
        <f>'T1 2024'!F144</f>
        <v>0</v>
      </c>
      <c r="G144" s="62">
        <f>'T1 2024'!G144</f>
        <v>0</v>
      </c>
      <c r="H144" s="41"/>
    </row>
    <row r="145" spans="2:8" s="4" customFormat="1" x14ac:dyDescent="0.25">
      <c r="B145" s="1"/>
      <c r="C145" s="44">
        <f>'T1 2024'!C145</f>
        <v>134</v>
      </c>
      <c r="D145" s="63">
        <f>'T1 2024'!D145</f>
        <v>0</v>
      </c>
      <c r="E145" s="62">
        <f>'T1 2024'!E145</f>
        <v>0</v>
      </c>
      <c r="F145" s="62">
        <f>'T1 2024'!F145</f>
        <v>0</v>
      </c>
      <c r="G145" s="62">
        <f>'T1 2024'!G145</f>
        <v>0</v>
      </c>
      <c r="H145" s="41"/>
    </row>
    <row r="146" spans="2:8" s="4" customFormat="1" x14ac:dyDescent="0.25">
      <c r="B146" s="1"/>
      <c r="C146" s="44">
        <f>'T1 2024'!C146</f>
        <v>135</v>
      </c>
      <c r="D146" s="63">
        <f>'T1 2024'!D146</f>
        <v>0</v>
      </c>
      <c r="E146" s="62">
        <f>'T1 2024'!E146</f>
        <v>0</v>
      </c>
      <c r="F146" s="62">
        <f>'T1 2024'!F146</f>
        <v>0</v>
      </c>
      <c r="G146" s="62">
        <f>'T1 2024'!G146</f>
        <v>0</v>
      </c>
      <c r="H146" s="41"/>
    </row>
    <row r="147" spans="2:8" s="4" customFormat="1" x14ac:dyDescent="0.25">
      <c r="B147" s="1"/>
      <c r="C147" s="44">
        <f>'T1 2024'!C147</f>
        <v>136</v>
      </c>
      <c r="D147" s="63">
        <f>'T1 2024'!D147</f>
        <v>0</v>
      </c>
      <c r="E147" s="62">
        <f>'T1 2024'!E147</f>
        <v>0</v>
      </c>
      <c r="F147" s="62">
        <f>'T1 2024'!F147</f>
        <v>0</v>
      </c>
      <c r="G147" s="62">
        <f>'T1 2024'!G147</f>
        <v>0</v>
      </c>
      <c r="H147" s="41"/>
    </row>
    <row r="148" spans="2:8" s="4" customFormat="1" x14ac:dyDescent="0.25">
      <c r="B148" s="1"/>
      <c r="C148" s="44">
        <f>'T1 2024'!C148</f>
        <v>137</v>
      </c>
      <c r="D148" s="63">
        <f>'T1 2024'!D148</f>
        <v>0</v>
      </c>
      <c r="E148" s="62">
        <f>'T1 2024'!E148</f>
        <v>0</v>
      </c>
      <c r="F148" s="62">
        <f>'T1 2024'!F148</f>
        <v>0</v>
      </c>
      <c r="G148" s="62">
        <f>'T1 2024'!G148</f>
        <v>0</v>
      </c>
      <c r="H148" s="41"/>
    </row>
    <row r="149" spans="2:8" s="4" customFormat="1" x14ac:dyDescent="0.25">
      <c r="B149" s="1"/>
      <c r="C149" s="44">
        <f>'T1 2024'!C149</f>
        <v>138</v>
      </c>
      <c r="D149" s="63">
        <f>'T1 2024'!D149</f>
        <v>0</v>
      </c>
      <c r="E149" s="62">
        <f>'T1 2024'!E149</f>
        <v>0</v>
      </c>
      <c r="F149" s="62">
        <f>'T1 2024'!F149</f>
        <v>0</v>
      </c>
      <c r="G149" s="62">
        <f>'T1 2024'!G149</f>
        <v>0</v>
      </c>
      <c r="H149" s="41"/>
    </row>
    <row r="150" spans="2:8" s="4" customFormat="1" x14ac:dyDescent="0.25">
      <c r="B150" s="1"/>
      <c r="C150" s="44">
        <f>'T1 2024'!C150</f>
        <v>139</v>
      </c>
      <c r="D150" s="63">
        <f>'T1 2024'!D150</f>
        <v>0</v>
      </c>
      <c r="E150" s="62">
        <f>'T1 2024'!E150</f>
        <v>0</v>
      </c>
      <c r="F150" s="62">
        <f>'T1 2024'!F150</f>
        <v>0</v>
      </c>
      <c r="G150" s="62">
        <f>'T1 2024'!G150</f>
        <v>0</v>
      </c>
      <c r="H150" s="41"/>
    </row>
    <row r="151" spans="2:8" s="4" customFormat="1" x14ac:dyDescent="0.25">
      <c r="B151" s="1"/>
      <c r="C151" s="44">
        <f>'T1 2024'!C151</f>
        <v>140</v>
      </c>
      <c r="D151" s="63">
        <f>'T1 2024'!D151</f>
        <v>0</v>
      </c>
      <c r="E151" s="62">
        <f>'T1 2024'!E151</f>
        <v>0</v>
      </c>
      <c r="F151" s="62">
        <f>'T1 2024'!F151</f>
        <v>0</v>
      </c>
      <c r="G151" s="62">
        <f>'T1 2024'!G151</f>
        <v>0</v>
      </c>
      <c r="H151" s="41"/>
    </row>
    <row r="152" spans="2:8" s="4" customFormat="1" x14ac:dyDescent="0.25">
      <c r="B152" s="1"/>
      <c r="C152" s="44">
        <f>'T1 2024'!C152</f>
        <v>141</v>
      </c>
      <c r="D152" s="63">
        <f>'T1 2024'!D152</f>
        <v>0</v>
      </c>
      <c r="E152" s="62">
        <f>'T1 2024'!E152</f>
        <v>0</v>
      </c>
      <c r="F152" s="62">
        <f>'T1 2024'!F152</f>
        <v>0</v>
      </c>
      <c r="G152" s="62">
        <f>'T1 2024'!G152</f>
        <v>0</v>
      </c>
      <c r="H152" s="41"/>
    </row>
    <row r="153" spans="2:8" s="4" customFormat="1" x14ac:dyDescent="0.25">
      <c r="B153" s="1"/>
      <c r="C153" s="44">
        <f>'T1 2024'!C153</f>
        <v>142</v>
      </c>
      <c r="D153" s="63">
        <f>'T1 2024'!D153</f>
        <v>0</v>
      </c>
      <c r="E153" s="62">
        <f>'T1 2024'!E153</f>
        <v>0</v>
      </c>
      <c r="F153" s="62">
        <f>'T1 2024'!F153</f>
        <v>0</v>
      </c>
      <c r="G153" s="62">
        <f>'T1 2024'!G153</f>
        <v>0</v>
      </c>
      <c r="H153" s="41"/>
    </row>
    <row r="154" spans="2:8" s="4" customFormat="1" x14ac:dyDescent="0.25">
      <c r="B154" s="1"/>
      <c r="C154" s="44">
        <f>'T1 2024'!C154</f>
        <v>143</v>
      </c>
      <c r="D154" s="63">
        <f>'T1 2024'!D154</f>
        <v>0</v>
      </c>
      <c r="E154" s="62">
        <f>'T1 2024'!E154</f>
        <v>0</v>
      </c>
      <c r="F154" s="62">
        <f>'T1 2024'!F154</f>
        <v>0</v>
      </c>
      <c r="G154" s="62">
        <f>'T1 2024'!G154</f>
        <v>0</v>
      </c>
      <c r="H154" s="41"/>
    </row>
    <row r="155" spans="2:8" s="4" customFormat="1" x14ac:dyDescent="0.25">
      <c r="B155" s="1"/>
      <c r="C155" s="44">
        <f>'T1 2024'!C155</f>
        <v>144</v>
      </c>
      <c r="D155" s="63">
        <f>'T1 2024'!D155</f>
        <v>0</v>
      </c>
      <c r="E155" s="62">
        <f>'T1 2024'!E155</f>
        <v>0</v>
      </c>
      <c r="F155" s="62">
        <f>'T1 2024'!F155</f>
        <v>0</v>
      </c>
      <c r="G155" s="62">
        <f>'T1 2024'!G155</f>
        <v>0</v>
      </c>
      <c r="H155" s="41"/>
    </row>
    <row r="156" spans="2:8" s="4" customFormat="1" x14ac:dyDescent="0.25">
      <c r="B156" s="1"/>
      <c r="C156" s="44">
        <f>'T1 2024'!C156</f>
        <v>145</v>
      </c>
      <c r="D156" s="63">
        <f>'T1 2024'!D156</f>
        <v>0</v>
      </c>
      <c r="E156" s="62">
        <f>'T1 2024'!E156</f>
        <v>0</v>
      </c>
      <c r="F156" s="62">
        <f>'T1 2024'!F156</f>
        <v>0</v>
      </c>
      <c r="G156" s="62">
        <f>'T1 2024'!G156</f>
        <v>0</v>
      </c>
      <c r="H156" s="41"/>
    </row>
    <row r="157" spans="2:8" s="4" customFormat="1" x14ac:dyDescent="0.25">
      <c r="B157" s="1"/>
      <c r="C157" s="44">
        <f>'T1 2024'!C157</f>
        <v>146</v>
      </c>
      <c r="D157" s="63">
        <f>'T1 2024'!D157</f>
        <v>0</v>
      </c>
      <c r="E157" s="62">
        <f>'T1 2024'!E157</f>
        <v>0</v>
      </c>
      <c r="F157" s="62">
        <f>'T1 2024'!F157</f>
        <v>0</v>
      </c>
      <c r="G157" s="62">
        <f>'T1 2024'!G157</f>
        <v>0</v>
      </c>
      <c r="H157" s="41"/>
    </row>
    <row r="158" spans="2:8" s="4" customFormat="1" x14ac:dyDescent="0.25">
      <c r="B158" s="1"/>
      <c r="C158" s="44">
        <f>'T1 2024'!C158</f>
        <v>147</v>
      </c>
      <c r="D158" s="63">
        <f>'T1 2024'!D158</f>
        <v>0</v>
      </c>
      <c r="E158" s="62">
        <f>'T1 2024'!E158</f>
        <v>0</v>
      </c>
      <c r="F158" s="62">
        <f>'T1 2024'!F158</f>
        <v>0</v>
      </c>
      <c r="G158" s="62">
        <f>'T1 2024'!G158</f>
        <v>0</v>
      </c>
      <c r="H158" s="41"/>
    </row>
    <row r="159" spans="2:8" s="4" customFormat="1" x14ac:dyDescent="0.25">
      <c r="B159" s="1"/>
      <c r="C159" s="44">
        <f>'T1 2024'!C159</f>
        <v>148</v>
      </c>
      <c r="D159" s="63">
        <f>'T1 2024'!D159</f>
        <v>0</v>
      </c>
      <c r="E159" s="62">
        <f>'T1 2024'!E159</f>
        <v>0</v>
      </c>
      <c r="F159" s="62">
        <f>'T1 2024'!F159</f>
        <v>0</v>
      </c>
      <c r="G159" s="62">
        <f>'T1 2024'!G159</f>
        <v>0</v>
      </c>
      <c r="H159" s="41"/>
    </row>
    <row r="160" spans="2:8" s="4" customFormat="1" x14ac:dyDescent="0.25">
      <c r="B160" s="1"/>
      <c r="C160" s="44">
        <f>'T1 2024'!C160</f>
        <v>149</v>
      </c>
      <c r="D160" s="63">
        <f>'T1 2024'!D160</f>
        <v>0</v>
      </c>
      <c r="E160" s="62">
        <f>'T1 2024'!E160</f>
        <v>0</v>
      </c>
      <c r="F160" s="62">
        <f>'T1 2024'!F160</f>
        <v>0</v>
      </c>
      <c r="G160" s="62">
        <f>'T1 2024'!G160</f>
        <v>0</v>
      </c>
      <c r="H160" s="41"/>
    </row>
    <row r="161" spans="2:8" s="4" customFormat="1" x14ac:dyDescent="0.25">
      <c r="B161" s="1"/>
      <c r="C161" s="44">
        <f>'T1 2024'!C161</f>
        <v>150</v>
      </c>
      <c r="D161" s="63">
        <f>'T1 2024'!D161</f>
        <v>0</v>
      </c>
      <c r="E161" s="62">
        <f>'T1 2024'!E161</f>
        <v>0</v>
      </c>
      <c r="F161" s="62">
        <f>'T1 2024'!F161</f>
        <v>0</v>
      </c>
      <c r="G161" s="62">
        <f>'T1 2024'!G161</f>
        <v>0</v>
      </c>
      <c r="H161" s="41"/>
    </row>
    <row r="162" spans="2:8" s="4" customFormat="1" x14ac:dyDescent="0.25">
      <c r="B162" s="1"/>
      <c r="C162" s="44">
        <f>'T1 2024'!C162</f>
        <v>151</v>
      </c>
      <c r="D162" s="63">
        <f>'T1 2024'!D162</f>
        <v>0</v>
      </c>
      <c r="E162" s="62">
        <f>'T1 2024'!E162</f>
        <v>0</v>
      </c>
      <c r="F162" s="62">
        <f>'T1 2024'!F162</f>
        <v>0</v>
      </c>
      <c r="G162" s="62">
        <f>'T1 2024'!G162</f>
        <v>0</v>
      </c>
      <c r="H162" s="41"/>
    </row>
    <row r="163" spans="2:8" s="4" customFormat="1" x14ac:dyDescent="0.25">
      <c r="B163" s="1"/>
      <c r="C163" s="44">
        <f>'T1 2024'!C163</f>
        <v>152</v>
      </c>
      <c r="D163" s="63">
        <f>'T1 2024'!D163</f>
        <v>0</v>
      </c>
      <c r="E163" s="62">
        <f>'T1 2024'!E163</f>
        <v>0</v>
      </c>
      <c r="F163" s="62">
        <f>'T1 2024'!F163</f>
        <v>0</v>
      </c>
      <c r="G163" s="62">
        <f>'T1 2024'!G163</f>
        <v>0</v>
      </c>
      <c r="H163" s="41"/>
    </row>
    <row r="164" spans="2:8" s="4" customFormat="1" x14ac:dyDescent="0.25">
      <c r="B164" s="1"/>
      <c r="C164" s="44">
        <f>'T1 2024'!C164</f>
        <v>153</v>
      </c>
      <c r="D164" s="63">
        <f>'T1 2024'!D164</f>
        <v>0</v>
      </c>
      <c r="E164" s="62">
        <f>'T1 2024'!E164</f>
        <v>0</v>
      </c>
      <c r="F164" s="62">
        <f>'T1 2024'!F164</f>
        <v>0</v>
      </c>
      <c r="G164" s="62">
        <f>'T1 2024'!G164</f>
        <v>0</v>
      </c>
      <c r="H164" s="41"/>
    </row>
    <row r="165" spans="2:8" s="4" customFormat="1" x14ac:dyDescent="0.25">
      <c r="B165" s="1"/>
      <c r="C165" s="44">
        <f>'T1 2024'!C165</f>
        <v>154</v>
      </c>
      <c r="D165" s="63">
        <f>'T1 2024'!D165</f>
        <v>0</v>
      </c>
      <c r="E165" s="62">
        <f>'T1 2024'!E165</f>
        <v>0</v>
      </c>
      <c r="F165" s="62">
        <f>'T1 2024'!F165</f>
        <v>0</v>
      </c>
      <c r="G165" s="62">
        <f>'T1 2024'!G165</f>
        <v>0</v>
      </c>
      <c r="H165" s="41"/>
    </row>
    <row r="166" spans="2:8" s="4" customFormat="1" x14ac:dyDescent="0.25">
      <c r="B166" s="1"/>
      <c r="C166" s="44">
        <f>'T1 2024'!C166</f>
        <v>155</v>
      </c>
      <c r="D166" s="63">
        <f>'T1 2024'!D166</f>
        <v>0</v>
      </c>
      <c r="E166" s="62">
        <f>'T1 2024'!E166</f>
        <v>0</v>
      </c>
      <c r="F166" s="62">
        <f>'T1 2024'!F166</f>
        <v>0</v>
      </c>
      <c r="G166" s="62">
        <f>'T1 2024'!G166</f>
        <v>0</v>
      </c>
      <c r="H166" s="41"/>
    </row>
    <row r="167" spans="2:8" s="4" customFormat="1" x14ac:dyDescent="0.25">
      <c r="B167" s="1"/>
      <c r="C167" s="44">
        <f>'T1 2024'!C167</f>
        <v>156</v>
      </c>
      <c r="D167" s="63">
        <f>'T1 2024'!D167</f>
        <v>0</v>
      </c>
      <c r="E167" s="62">
        <f>'T1 2024'!E167</f>
        <v>0</v>
      </c>
      <c r="F167" s="62">
        <f>'T1 2024'!F167</f>
        <v>0</v>
      </c>
      <c r="G167" s="62">
        <f>'T1 2024'!G167</f>
        <v>0</v>
      </c>
      <c r="H167" s="41"/>
    </row>
    <row r="168" spans="2:8" s="4" customFormat="1" x14ac:dyDescent="0.25">
      <c r="B168" s="1"/>
      <c r="C168" s="44">
        <f>'T1 2024'!C168</f>
        <v>157</v>
      </c>
      <c r="D168" s="63">
        <f>'T1 2024'!D168</f>
        <v>0</v>
      </c>
      <c r="E168" s="62">
        <f>'T1 2024'!E168</f>
        <v>0</v>
      </c>
      <c r="F168" s="62">
        <f>'T1 2024'!F168</f>
        <v>0</v>
      </c>
      <c r="G168" s="62">
        <f>'T1 2024'!G168</f>
        <v>0</v>
      </c>
      <c r="H168" s="41"/>
    </row>
    <row r="169" spans="2:8" s="4" customFormat="1" x14ac:dyDescent="0.25">
      <c r="B169" s="1"/>
      <c r="C169" s="44">
        <f>'T1 2024'!C169</f>
        <v>158</v>
      </c>
      <c r="D169" s="63">
        <f>'T1 2024'!D169</f>
        <v>0</v>
      </c>
      <c r="E169" s="62">
        <f>'T1 2024'!E169</f>
        <v>0</v>
      </c>
      <c r="F169" s="62">
        <f>'T1 2024'!F169</f>
        <v>0</v>
      </c>
      <c r="G169" s="62">
        <f>'T1 2024'!G169</f>
        <v>0</v>
      </c>
      <c r="H169" s="41"/>
    </row>
    <row r="170" spans="2:8" s="4" customFormat="1" x14ac:dyDescent="0.25">
      <c r="B170" s="1"/>
      <c r="C170" s="44">
        <f>'T1 2024'!C170</f>
        <v>159</v>
      </c>
      <c r="D170" s="63">
        <f>'T1 2024'!D170</f>
        <v>0</v>
      </c>
      <c r="E170" s="62">
        <f>'T1 2024'!E170</f>
        <v>0</v>
      </c>
      <c r="F170" s="62">
        <f>'T1 2024'!F170</f>
        <v>0</v>
      </c>
      <c r="G170" s="62">
        <f>'T1 2024'!G170</f>
        <v>0</v>
      </c>
      <c r="H170" s="41"/>
    </row>
    <row r="171" spans="2:8" s="4" customFormat="1" x14ac:dyDescent="0.25">
      <c r="B171" s="1"/>
      <c r="C171" s="44">
        <f>'T1 2024'!C171</f>
        <v>160</v>
      </c>
      <c r="D171" s="63">
        <f>'T1 2024'!D171</f>
        <v>0</v>
      </c>
      <c r="E171" s="62">
        <f>'T1 2024'!E171</f>
        <v>0</v>
      </c>
      <c r="F171" s="62">
        <f>'T1 2024'!F171</f>
        <v>0</v>
      </c>
      <c r="G171" s="62">
        <f>'T1 2024'!G171</f>
        <v>0</v>
      </c>
      <c r="H171" s="41"/>
    </row>
    <row r="172" spans="2:8" s="4" customFormat="1" x14ac:dyDescent="0.25">
      <c r="B172" s="1"/>
      <c r="C172" s="44">
        <f>'T1 2024'!C172</f>
        <v>161</v>
      </c>
      <c r="D172" s="63">
        <f>'T1 2024'!D172</f>
        <v>0</v>
      </c>
      <c r="E172" s="62">
        <f>'T1 2024'!E172</f>
        <v>0</v>
      </c>
      <c r="F172" s="62">
        <f>'T1 2024'!F172</f>
        <v>0</v>
      </c>
      <c r="G172" s="62">
        <f>'T1 2024'!G172</f>
        <v>0</v>
      </c>
      <c r="H172" s="41"/>
    </row>
    <row r="173" spans="2:8" s="4" customFormat="1" x14ac:dyDescent="0.25">
      <c r="B173" s="1"/>
      <c r="C173" s="44">
        <f>'T1 2024'!C173</f>
        <v>162</v>
      </c>
      <c r="D173" s="63">
        <f>'T1 2024'!D173</f>
        <v>0</v>
      </c>
      <c r="E173" s="62">
        <f>'T1 2024'!E173</f>
        <v>0</v>
      </c>
      <c r="F173" s="62">
        <f>'T1 2024'!F173</f>
        <v>0</v>
      </c>
      <c r="G173" s="62">
        <f>'T1 2024'!G173</f>
        <v>0</v>
      </c>
      <c r="H173" s="41"/>
    </row>
    <row r="174" spans="2:8" s="4" customFormat="1" x14ac:dyDescent="0.25">
      <c r="B174" s="1"/>
      <c r="C174" s="44">
        <f>'T1 2024'!C174</f>
        <v>163</v>
      </c>
      <c r="D174" s="63">
        <f>'T1 2024'!D174</f>
        <v>0</v>
      </c>
      <c r="E174" s="62">
        <f>'T1 2024'!E174</f>
        <v>0</v>
      </c>
      <c r="F174" s="62">
        <f>'T1 2024'!F174</f>
        <v>0</v>
      </c>
      <c r="G174" s="62">
        <f>'T1 2024'!G174</f>
        <v>0</v>
      </c>
      <c r="H174" s="41"/>
    </row>
    <row r="175" spans="2:8" s="4" customFormat="1" x14ac:dyDescent="0.25">
      <c r="B175" s="1"/>
      <c r="C175" s="44">
        <f>'T1 2024'!C175</f>
        <v>164</v>
      </c>
      <c r="D175" s="63">
        <f>'T1 2024'!D175</f>
        <v>0</v>
      </c>
      <c r="E175" s="62">
        <f>'T1 2024'!E175</f>
        <v>0</v>
      </c>
      <c r="F175" s="62">
        <f>'T1 2024'!F175</f>
        <v>0</v>
      </c>
      <c r="G175" s="62">
        <f>'T1 2024'!G175</f>
        <v>0</v>
      </c>
      <c r="H175" s="41"/>
    </row>
    <row r="176" spans="2:8" s="4" customFormat="1" x14ac:dyDescent="0.25">
      <c r="B176" s="1"/>
      <c r="C176" s="44">
        <f>'T1 2024'!C176</f>
        <v>165</v>
      </c>
      <c r="D176" s="63">
        <f>'T1 2024'!D176</f>
        <v>0</v>
      </c>
      <c r="E176" s="62">
        <f>'T1 2024'!E176</f>
        <v>0</v>
      </c>
      <c r="F176" s="62">
        <f>'T1 2024'!F176</f>
        <v>0</v>
      </c>
      <c r="G176" s="62">
        <f>'T1 2024'!G176</f>
        <v>0</v>
      </c>
      <c r="H176" s="41"/>
    </row>
    <row r="177" spans="2:8" s="4" customFormat="1" x14ac:dyDescent="0.25">
      <c r="B177" s="1"/>
      <c r="C177" s="44">
        <f>'T1 2024'!C177</f>
        <v>166</v>
      </c>
      <c r="D177" s="63">
        <f>'T1 2024'!D177</f>
        <v>0</v>
      </c>
      <c r="E177" s="62">
        <f>'T1 2024'!E177</f>
        <v>0</v>
      </c>
      <c r="F177" s="62">
        <f>'T1 2024'!F177</f>
        <v>0</v>
      </c>
      <c r="G177" s="62">
        <f>'T1 2024'!G177</f>
        <v>0</v>
      </c>
      <c r="H177" s="41"/>
    </row>
    <row r="178" spans="2:8" s="4" customFormat="1" x14ac:dyDescent="0.25">
      <c r="B178" s="1"/>
      <c r="C178" s="44">
        <f>'T1 2024'!C178</f>
        <v>167</v>
      </c>
      <c r="D178" s="63">
        <f>'T1 2024'!D178</f>
        <v>0</v>
      </c>
      <c r="E178" s="62">
        <f>'T1 2024'!E178</f>
        <v>0</v>
      </c>
      <c r="F178" s="62">
        <f>'T1 2024'!F178</f>
        <v>0</v>
      </c>
      <c r="G178" s="62">
        <f>'T1 2024'!G178</f>
        <v>0</v>
      </c>
      <c r="H178" s="41"/>
    </row>
    <row r="179" spans="2:8" s="4" customFormat="1" x14ac:dyDescent="0.25">
      <c r="B179" s="1"/>
      <c r="C179" s="44">
        <f>'T1 2024'!C179</f>
        <v>168</v>
      </c>
      <c r="D179" s="63">
        <f>'T1 2024'!D179</f>
        <v>0</v>
      </c>
      <c r="E179" s="62">
        <f>'T1 2024'!E179</f>
        <v>0</v>
      </c>
      <c r="F179" s="62">
        <f>'T1 2024'!F179</f>
        <v>0</v>
      </c>
      <c r="G179" s="62">
        <f>'T1 2024'!G179</f>
        <v>0</v>
      </c>
      <c r="H179" s="41"/>
    </row>
    <row r="180" spans="2:8" s="4" customFormat="1" x14ac:dyDescent="0.25">
      <c r="B180" s="1"/>
      <c r="C180" s="44">
        <f>'T1 2024'!C180</f>
        <v>169</v>
      </c>
      <c r="D180" s="63">
        <f>'T1 2024'!D180</f>
        <v>0</v>
      </c>
      <c r="E180" s="62">
        <f>'T1 2024'!E180</f>
        <v>0</v>
      </c>
      <c r="F180" s="62">
        <f>'T1 2024'!F180</f>
        <v>0</v>
      </c>
      <c r="G180" s="62">
        <f>'T1 2024'!G180</f>
        <v>0</v>
      </c>
      <c r="H180" s="41"/>
    </row>
    <row r="181" spans="2:8" s="4" customFormat="1" x14ac:dyDescent="0.25">
      <c r="B181" s="1"/>
      <c r="C181" s="44">
        <f>'T1 2024'!C181</f>
        <v>170</v>
      </c>
      <c r="D181" s="63">
        <f>'T1 2024'!D181</f>
        <v>0</v>
      </c>
      <c r="E181" s="62">
        <f>'T1 2024'!E181</f>
        <v>0</v>
      </c>
      <c r="F181" s="62">
        <f>'T1 2024'!F181</f>
        <v>0</v>
      </c>
      <c r="G181" s="62">
        <f>'T1 2024'!G181</f>
        <v>0</v>
      </c>
      <c r="H181" s="41"/>
    </row>
    <row r="182" spans="2:8" s="4" customFormat="1" x14ac:dyDescent="0.25">
      <c r="B182" s="1"/>
      <c r="C182" s="44">
        <f>'T1 2024'!C182</f>
        <v>171</v>
      </c>
      <c r="D182" s="63">
        <f>'T1 2024'!D182</f>
        <v>0</v>
      </c>
      <c r="E182" s="62">
        <f>'T1 2024'!E182</f>
        <v>0</v>
      </c>
      <c r="F182" s="62">
        <f>'T1 2024'!F182</f>
        <v>0</v>
      </c>
      <c r="G182" s="62">
        <f>'T1 2024'!G182</f>
        <v>0</v>
      </c>
      <c r="H182" s="41"/>
    </row>
    <row r="183" spans="2:8" s="4" customFormat="1" x14ac:dyDescent="0.25">
      <c r="B183" s="1"/>
      <c r="C183" s="44">
        <f>'T1 2024'!C183</f>
        <v>172</v>
      </c>
      <c r="D183" s="63">
        <f>'T1 2024'!D183</f>
        <v>0</v>
      </c>
      <c r="E183" s="62">
        <f>'T1 2024'!E183</f>
        <v>0</v>
      </c>
      <c r="F183" s="62">
        <f>'T1 2024'!F183</f>
        <v>0</v>
      </c>
      <c r="G183" s="62">
        <f>'T1 2024'!G183</f>
        <v>0</v>
      </c>
      <c r="H183" s="41"/>
    </row>
    <row r="184" spans="2:8" s="4" customFormat="1" x14ac:dyDescent="0.25">
      <c r="B184" s="1"/>
      <c r="C184" s="44">
        <f>'T1 2024'!C184</f>
        <v>173</v>
      </c>
      <c r="D184" s="63">
        <f>'T1 2024'!D184</f>
        <v>0</v>
      </c>
      <c r="E184" s="62">
        <f>'T1 2024'!E184</f>
        <v>0</v>
      </c>
      <c r="F184" s="62">
        <f>'T1 2024'!F184</f>
        <v>0</v>
      </c>
      <c r="G184" s="62">
        <f>'T1 2024'!G184</f>
        <v>0</v>
      </c>
      <c r="H184" s="41"/>
    </row>
    <row r="185" spans="2:8" s="4" customFormat="1" x14ac:dyDescent="0.25">
      <c r="B185" s="1"/>
      <c r="C185" s="44">
        <f>'T1 2024'!C185</f>
        <v>174</v>
      </c>
      <c r="D185" s="63">
        <f>'T1 2024'!D185</f>
        <v>0</v>
      </c>
      <c r="E185" s="62">
        <f>'T1 2024'!E185</f>
        <v>0</v>
      </c>
      <c r="F185" s="62">
        <f>'T1 2024'!F185</f>
        <v>0</v>
      </c>
      <c r="G185" s="62">
        <f>'T1 2024'!G185</f>
        <v>0</v>
      </c>
      <c r="H185" s="41"/>
    </row>
    <row r="186" spans="2:8" s="4" customFormat="1" x14ac:dyDescent="0.25">
      <c r="B186" s="1"/>
      <c r="C186" s="44">
        <f>'T1 2024'!C186</f>
        <v>175</v>
      </c>
      <c r="D186" s="63">
        <f>'T1 2024'!D186</f>
        <v>0</v>
      </c>
      <c r="E186" s="62">
        <f>'T1 2024'!E186</f>
        <v>0</v>
      </c>
      <c r="F186" s="62">
        <f>'T1 2024'!F186</f>
        <v>0</v>
      </c>
      <c r="G186" s="62">
        <f>'T1 2024'!G186</f>
        <v>0</v>
      </c>
      <c r="H186" s="41"/>
    </row>
    <row r="187" spans="2:8" s="4" customFormat="1" x14ac:dyDescent="0.25">
      <c r="B187" s="1"/>
      <c r="C187" s="44">
        <f>'T1 2024'!C187</f>
        <v>176</v>
      </c>
      <c r="D187" s="63">
        <f>'T1 2024'!D187</f>
        <v>0</v>
      </c>
      <c r="E187" s="62">
        <f>'T1 2024'!E187</f>
        <v>0</v>
      </c>
      <c r="F187" s="62">
        <f>'T1 2024'!F187</f>
        <v>0</v>
      </c>
      <c r="G187" s="62">
        <f>'T1 2024'!G187</f>
        <v>0</v>
      </c>
      <c r="H187" s="41"/>
    </row>
    <row r="188" spans="2:8" s="4" customFormat="1" x14ac:dyDescent="0.25">
      <c r="B188" s="1"/>
      <c r="C188" s="44">
        <f>'T1 2024'!C188</f>
        <v>177</v>
      </c>
      <c r="D188" s="63">
        <f>'T1 2024'!D188</f>
        <v>0</v>
      </c>
      <c r="E188" s="62">
        <f>'T1 2024'!E188</f>
        <v>0</v>
      </c>
      <c r="F188" s="62">
        <f>'T1 2024'!F188</f>
        <v>0</v>
      </c>
      <c r="G188" s="62">
        <f>'T1 2024'!G188</f>
        <v>0</v>
      </c>
      <c r="H188" s="41"/>
    </row>
    <row r="189" spans="2:8" s="4" customFormat="1" x14ac:dyDescent="0.25">
      <c r="B189" s="1"/>
      <c r="C189" s="44">
        <f>'T1 2024'!C189</f>
        <v>178</v>
      </c>
      <c r="D189" s="63">
        <f>'T1 2024'!D189</f>
        <v>0</v>
      </c>
      <c r="E189" s="62">
        <f>'T1 2024'!E189</f>
        <v>0</v>
      </c>
      <c r="F189" s="62">
        <f>'T1 2024'!F189</f>
        <v>0</v>
      </c>
      <c r="G189" s="62">
        <f>'T1 2024'!G189</f>
        <v>0</v>
      </c>
      <c r="H189" s="41"/>
    </row>
    <row r="190" spans="2:8" s="4" customFormat="1" x14ac:dyDescent="0.25">
      <c r="B190" s="1"/>
      <c r="C190" s="44">
        <f>'T1 2024'!C190</f>
        <v>179</v>
      </c>
      <c r="D190" s="63">
        <f>'T1 2024'!D190</f>
        <v>0</v>
      </c>
      <c r="E190" s="62">
        <f>'T1 2024'!E190</f>
        <v>0</v>
      </c>
      <c r="F190" s="62">
        <f>'T1 2024'!F190</f>
        <v>0</v>
      </c>
      <c r="G190" s="62">
        <f>'T1 2024'!G190</f>
        <v>0</v>
      </c>
      <c r="H190" s="41"/>
    </row>
    <row r="191" spans="2:8" s="4" customFormat="1" x14ac:dyDescent="0.25">
      <c r="B191" s="1"/>
      <c r="C191" s="44">
        <f>'T1 2024'!C191</f>
        <v>180</v>
      </c>
      <c r="D191" s="63">
        <f>'T1 2024'!D191</f>
        <v>0</v>
      </c>
      <c r="E191" s="62">
        <f>'T1 2024'!E191</f>
        <v>0</v>
      </c>
      <c r="F191" s="62">
        <f>'T1 2024'!F191</f>
        <v>0</v>
      </c>
      <c r="G191" s="62">
        <f>'T1 2024'!G191</f>
        <v>0</v>
      </c>
      <c r="H191" s="41"/>
    </row>
    <row r="192" spans="2:8" s="4" customFormat="1" x14ac:dyDescent="0.25">
      <c r="B192" s="1"/>
      <c r="C192" s="44">
        <f>'T1 2024'!C192</f>
        <v>181</v>
      </c>
      <c r="D192" s="63">
        <f>'T1 2024'!D192</f>
        <v>0</v>
      </c>
      <c r="E192" s="62">
        <f>'T1 2024'!E192</f>
        <v>0</v>
      </c>
      <c r="F192" s="62">
        <f>'T1 2024'!F192</f>
        <v>0</v>
      </c>
      <c r="G192" s="62">
        <f>'T1 2024'!G192</f>
        <v>0</v>
      </c>
      <c r="H192" s="41"/>
    </row>
    <row r="193" spans="2:8" s="4" customFormat="1" x14ac:dyDescent="0.25">
      <c r="B193" s="1"/>
      <c r="C193" s="44">
        <f>'T1 2024'!C193</f>
        <v>182</v>
      </c>
      <c r="D193" s="63">
        <f>'T1 2024'!D193</f>
        <v>0</v>
      </c>
      <c r="E193" s="62">
        <f>'T1 2024'!E193</f>
        <v>0</v>
      </c>
      <c r="F193" s="62">
        <f>'T1 2024'!F193</f>
        <v>0</v>
      </c>
      <c r="G193" s="62">
        <f>'T1 2024'!G193</f>
        <v>0</v>
      </c>
      <c r="H193" s="41"/>
    </row>
    <row r="194" spans="2:8" s="4" customFormat="1" x14ac:dyDescent="0.25">
      <c r="B194" s="1"/>
      <c r="C194" s="44">
        <f>'T1 2024'!C194</f>
        <v>183</v>
      </c>
      <c r="D194" s="63">
        <f>'T1 2024'!D194</f>
        <v>0</v>
      </c>
      <c r="E194" s="62">
        <f>'T1 2024'!E194</f>
        <v>0</v>
      </c>
      <c r="F194" s="62">
        <f>'T1 2024'!F194</f>
        <v>0</v>
      </c>
      <c r="G194" s="62">
        <f>'T1 2024'!G194</f>
        <v>0</v>
      </c>
      <c r="H194" s="41"/>
    </row>
    <row r="195" spans="2:8" s="4" customFormat="1" x14ac:dyDescent="0.25">
      <c r="B195" s="1"/>
      <c r="C195" s="44">
        <f>'T1 2024'!C195</f>
        <v>184</v>
      </c>
      <c r="D195" s="63">
        <f>'T1 2024'!D195</f>
        <v>0</v>
      </c>
      <c r="E195" s="62">
        <f>'T1 2024'!E195</f>
        <v>0</v>
      </c>
      <c r="F195" s="62">
        <f>'T1 2024'!F195</f>
        <v>0</v>
      </c>
      <c r="G195" s="62">
        <f>'T1 2024'!G195</f>
        <v>0</v>
      </c>
      <c r="H195" s="41"/>
    </row>
    <row r="196" spans="2:8" s="4" customFormat="1" x14ac:dyDescent="0.25">
      <c r="B196" s="1"/>
      <c r="C196" s="44">
        <f>'T1 2024'!C196</f>
        <v>185</v>
      </c>
      <c r="D196" s="63">
        <f>'T1 2024'!D196</f>
        <v>0</v>
      </c>
      <c r="E196" s="62">
        <f>'T1 2024'!E196</f>
        <v>0</v>
      </c>
      <c r="F196" s="62">
        <f>'T1 2024'!F196</f>
        <v>0</v>
      </c>
      <c r="G196" s="62">
        <f>'T1 2024'!G196</f>
        <v>0</v>
      </c>
      <c r="H196" s="41"/>
    </row>
    <row r="197" spans="2:8" s="4" customFormat="1" x14ac:dyDescent="0.25">
      <c r="B197" s="1"/>
      <c r="C197" s="44">
        <f>'T1 2024'!C197</f>
        <v>186</v>
      </c>
      <c r="D197" s="63">
        <f>'T1 2024'!D197</f>
        <v>0</v>
      </c>
      <c r="E197" s="62">
        <f>'T1 2024'!E197</f>
        <v>0</v>
      </c>
      <c r="F197" s="62">
        <f>'T1 2024'!F197</f>
        <v>0</v>
      </c>
      <c r="G197" s="62">
        <f>'T1 2024'!G197</f>
        <v>0</v>
      </c>
      <c r="H197" s="41"/>
    </row>
    <row r="198" spans="2:8" s="4" customFormat="1" x14ac:dyDescent="0.25">
      <c r="B198" s="1"/>
      <c r="C198" s="44">
        <f>'T1 2024'!C198</f>
        <v>187</v>
      </c>
      <c r="D198" s="63">
        <f>'T1 2024'!D198</f>
        <v>0</v>
      </c>
      <c r="E198" s="62">
        <f>'T1 2024'!E198</f>
        <v>0</v>
      </c>
      <c r="F198" s="62">
        <f>'T1 2024'!F198</f>
        <v>0</v>
      </c>
      <c r="G198" s="62">
        <f>'T1 2024'!G198</f>
        <v>0</v>
      </c>
      <c r="H198" s="41"/>
    </row>
    <row r="199" spans="2:8" s="4" customFormat="1" x14ac:dyDescent="0.25">
      <c r="B199" s="1"/>
      <c r="C199" s="44">
        <f>'T1 2024'!C199</f>
        <v>188</v>
      </c>
      <c r="D199" s="63">
        <f>'T1 2024'!D199</f>
        <v>0</v>
      </c>
      <c r="E199" s="62">
        <f>'T1 2024'!E199</f>
        <v>0</v>
      </c>
      <c r="F199" s="62">
        <f>'T1 2024'!F199</f>
        <v>0</v>
      </c>
      <c r="G199" s="62">
        <f>'T1 2024'!G199</f>
        <v>0</v>
      </c>
      <c r="H199" s="41"/>
    </row>
    <row r="200" spans="2:8" s="4" customFormat="1" x14ac:dyDescent="0.25">
      <c r="B200" s="1"/>
      <c r="C200" s="44">
        <f>'T1 2024'!C200</f>
        <v>189</v>
      </c>
      <c r="D200" s="63">
        <f>'T1 2024'!D200</f>
        <v>0</v>
      </c>
      <c r="E200" s="62">
        <f>'T1 2024'!E200</f>
        <v>0</v>
      </c>
      <c r="F200" s="62">
        <f>'T1 2024'!F200</f>
        <v>0</v>
      </c>
      <c r="G200" s="62">
        <f>'T1 2024'!G200</f>
        <v>0</v>
      </c>
      <c r="H200" s="41"/>
    </row>
    <row r="201" spans="2:8" s="4" customFormat="1" x14ac:dyDescent="0.25">
      <c r="B201" s="1"/>
      <c r="C201" s="44">
        <f>'T1 2024'!C201</f>
        <v>190</v>
      </c>
      <c r="D201" s="63">
        <f>'T1 2024'!D201</f>
        <v>0</v>
      </c>
      <c r="E201" s="62">
        <f>'T1 2024'!E201</f>
        <v>0</v>
      </c>
      <c r="F201" s="62">
        <f>'T1 2024'!F201</f>
        <v>0</v>
      </c>
      <c r="G201" s="62">
        <f>'T1 2024'!G201</f>
        <v>0</v>
      </c>
      <c r="H201" s="41"/>
    </row>
    <row r="202" spans="2:8" s="4" customFormat="1" x14ac:dyDescent="0.25">
      <c r="B202" s="1"/>
      <c r="C202" s="44">
        <f>'T1 2024'!C202</f>
        <v>191</v>
      </c>
      <c r="D202" s="63">
        <f>'T1 2024'!D202</f>
        <v>0</v>
      </c>
      <c r="E202" s="62">
        <f>'T1 2024'!E202</f>
        <v>0</v>
      </c>
      <c r="F202" s="62">
        <f>'T1 2024'!F202</f>
        <v>0</v>
      </c>
      <c r="G202" s="62">
        <f>'T1 2024'!G202</f>
        <v>0</v>
      </c>
      <c r="H202" s="41"/>
    </row>
    <row r="203" spans="2:8" s="4" customFormat="1" x14ac:dyDescent="0.25">
      <c r="B203" s="1"/>
      <c r="C203" s="44">
        <f>'T1 2024'!C203</f>
        <v>192</v>
      </c>
      <c r="D203" s="63">
        <f>'T1 2024'!D203</f>
        <v>0</v>
      </c>
      <c r="E203" s="62">
        <f>'T1 2024'!E203</f>
        <v>0</v>
      </c>
      <c r="F203" s="62">
        <f>'T1 2024'!F203</f>
        <v>0</v>
      </c>
      <c r="G203" s="62">
        <f>'T1 2024'!G203</f>
        <v>0</v>
      </c>
      <c r="H203" s="41"/>
    </row>
    <row r="204" spans="2:8" s="4" customFormat="1" x14ac:dyDescent="0.25">
      <c r="B204" s="1"/>
      <c r="C204" s="44">
        <f>'T1 2024'!C204</f>
        <v>193</v>
      </c>
      <c r="D204" s="63">
        <f>'T1 2024'!D204</f>
        <v>0</v>
      </c>
      <c r="E204" s="62">
        <f>'T1 2024'!E204</f>
        <v>0</v>
      </c>
      <c r="F204" s="62">
        <f>'T1 2024'!F204</f>
        <v>0</v>
      </c>
      <c r="G204" s="62">
        <f>'T1 2024'!G204</f>
        <v>0</v>
      </c>
      <c r="H204" s="41"/>
    </row>
    <row r="205" spans="2:8" s="4" customFormat="1" x14ac:dyDescent="0.25">
      <c r="B205" s="1"/>
      <c r="C205" s="44">
        <f>'T1 2024'!C205</f>
        <v>194</v>
      </c>
      <c r="D205" s="63">
        <f>'T1 2024'!D205</f>
        <v>0</v>
      </c>
      <c r="E205" s="62">
        <f>'T1 2024'!E205</f>
        <v>0</v>
      </c>
      <c r="F205" s="62">
        <f>'T1 2024'!F205</f>
        <v>0</v>
      </c>
      <c r="G205" s="62">
        <f>'T1 2024'!G205</f>
        <v>0</v>
      </c>
      <c r="H205" s="41"/>
    </row>
    <row r="206" spans="2:8" s="4" customFormat="1" x14ac:dyDescent="0.25">
      <c r="B206" s="1"/>
      <c r="C206" s="44">
        <f>'T1 2024'!C206</f>
        <v>195</v>
      </c>
      <c r="D206" s="63">
        <f>'T1 2024'!D206</f>
        <v>0</v>
      </c>
      <c r="E206" s="62">
        <f>'T1 2024'!E206</f>
        <v>0</v>
      </c>
      <c r="F206" s="62">
        <f>'T1 2024'!F206</f>
        <v>0</v>
      </c>
      <c r="G206" s="62">
        <f>'T1 2024'!G206</f>
        <v>0</v>
      </c>
      <c r="H206" s="41"/>
    </row>
    <row r="207" spans="2:8" s="4" customFormat="1" x14ac:dyDescent="0.25">
      <c r="B207" s="1"/>
      <c r="C207" s="44">
        <f>'T1 2024'!C207</f>
        <v>196</v>
      </c>
      <c r="D207" s="63">
        <f>'T1 2024'!D207</f>
        <v>0</v>
      </c>
      <c r="E207" s="62">
        <f>'T1 2024'!E207</f>
        <v>0</v>
      </c>
      <c r="F207" s="62">
        <f>'T1 2024'!F207</f>
        <v>0</v>
      </c>
      <c r="G207" s="62">
        <f>'T1 2024'!G207</f>
        <v>0</v>
      </c>
      <c r="H207" s="41"/>
    </row>
    <row r="208" spans="2:8" s="4" customFormat="1" x14ac:dyDescent="0.25">
      <c r="B208" s="1"/>
      <c r="C208" s="44">
        <f>'T1 2024'!C208</f>
        <v>197</v>
      </c>
      <c r="D208" s="63">
        <f>'T1 2024'!D208</f>
        <v>0</v>
      </c>
      <c r="E208" s="62">
        <f>'T1 2024'!E208</f>
        <v>0</v>
      </c>
      <c r="F208" s="62">
        <f>'T1 2024'!F208</f>
        <v>0</v>
      </c>
      <c r="G208" s="62">
        <f>'T1 2024'!G208</f>
        <v>0</v>
      </c>
      <c r="H208" s="41"/>
    </row>
    <row r="209" spans="2:8" s="4" customFormat="1" x14ac:dyDescent="0.25">
      <c r="B209" s="1"/>
      <c r="C209" s="44">
        <f>'T1 2024'!C209</f>
        <v>198</v>
      </c>
      <c r="D209" s="63">
        <f>'T1 2024'!D209</f>
        <v>0</v>
      </c>
      <c r="E209" s="62">
        <f>'T1 2024'!E209</f>
        <v>0</v>
      </c>
      <c r="F209" s="62">
        <f>'T1 2024'!F209</f>
        <v>0</v>
      </c>
      <c r="G209" s="62">
        <f>'T1 2024'!G209</f>
        <v>0</v>
      </c>
      <c r="H209" s="41"/>
    </row>
    <row r="210" spans="2:8" s="4" customFormat="1" x14ac:dyDescent="0.25">
      <c r="B210" s="1"/>
      <c r="C210" s="44">
        <f>'T1 2024'!C210</f>
        <v>199</v>
      </c>
      <c r="D210" s="63">
        <f>'T1 2024'!D210</f>
        <v>0</v>
      </c>
      <c r="E210" s="62">
        <f>'T1 2024'!E210</f>
        <v>0</v>
      </c>
      <c r="F210" s="62">
        <f>'T1 2024'!F210</f>
        <v>0</v>
      </c>
      <c r="G210" s="62">
        <f>'T1 2024'!G210</f>
        <v>0</v>
      </c>
      <c r="H210" s="41"/>
    </row>
    <row r="211" spans="2:8" s="4" customFormat="1" x14ac:dyDescent="0.25">
      <c r="B211" s="1"/>
      <c r="C211" s="44">
        <f>'T1 2024'!C211</f>
        <v>200</v>
      </c>
      <c r="D211" s="63">
        <f>'T1 2024'!D211</f>
        <v>0</v>
      </c>
      <c r="E211" s="62">
        <f>'T1 2024'!E211</f>
        <v>0</v>
      </c>
      <c r="F211" s="62">
        <f>'T1 2024'!F211</f>
        <v>0</v>
      </c>
      <c r="G211" s="62">
        <f>'T1 2024'!G211</f>
        <v>0</v>
      </c>
      <c r="H211" s="41"/>
    </row>
    <row r="212" spans="2:8" s="4" customFormat="1" ht="13.8" thickBot="1" x14ac:dyDescent="0.3">
      <c r="B212" s="1"/>
      <c r="C212" s="42"/>
      <c r="D212" s="52"/>
      <c r="E212" s="52"/>
      <c r="F212" s="52"/>
      <c r="G212" s="52"/>
      <c r="H212" s="43"/>
    </row>
    <row r="213" spans="2:8" s="4" customFormat="1" x14ac:dyDescent="0.25">
      <c r="B213" s="1"/>
      <c r="C213" s="469">
        <f>'T1 2024'!C213</f>
        <v>0</v>
      </c>
      <c r="D213" s="272" t="s">
        <v>14</v>
      </c>
      <c r="E213" s="272"/>
      <c r="F213" s="272"/>
      <c r="G213" s="272"/>
      <c r="H213" s="234">
        <f>SUM(H12:H212)</f>
        <v>0</v>
      </c>
    </row>
    <row r="214" spans="2:8" s="4" customFormat="1" ht="13.8" thickBot="1" x14ac:dyDescent="0.3">
      <c r="B214" s="1"/>
      <c r="C214" s="470"/>
      <c r="D214" s="273" t="s">
        <v>15</v>
      </c>
      <c r="E214" s="273"/>
      <c r="F214" s="273"/>
      <c r="G214" s="273"/>
      <c r="H214" s="274" t="e">
        <f>H213/COUNT(H12:H212)</f>
        <v>#DIV/0!</v>
      </c>
    </row>
  </sheetData>
  <mergeCells count="10">
    <mergeCell ref="C6:H7"/>
    <mergeCell ref="C8:D9"/>
    <mergeCell ref="C10:D10"/>
    <mergeCell ref="C213:C214"/>
    <mergeCell ref="C2:H3"/>
    <mergeCell ref="C4:H4"/>
    <mergeCell ref="C5:H5"/>
    <mergeCell ref="E8:E9"/>
    <mergeCell ref="F8:F9"/>
    <mergeCell ref="G8:G9"/>
  </mergeCells>
  <dataValidations disablePrompts="1" count="1">
    <dataValidation type="list" allowBlank="1" showInputMessage="1" showErrorMessage="1" promptTitle="7 / 3 Scale" prompt="NB / NC = 0_x000a_1 - 10" sqref="H12:H211" xr:uid="{00000000-0002-0000-0300-000000000000}">
      <formula1>$J$14:$J$24</formula1>
    </dataValidation>
  </dataValidations>
  <pageMargins left="0.7" right="0.7" top="0.75" bottom="0.75" header="0.3" footer="0.3"/>
  <pageSetup paperSize="109" scale="49" orientation="landscape" r:id="rId1"/>
  <ignoredErrors>
    <ignoredError sqref="C211:D211 C12:D65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S213"/>
  <sheetViews>
    <sheetView view="pageBreakPreview" zoomScaleSheetLayoutView="100" workbookViewId="0"/>
  </sheetViews>
  <sheetFormatPr defaultColWidth="9.109375" defaultRowHeight="13.2" x14ac:dyDescent="0.25"/>
  <cols>
    <col min="1" max="1" width="0.44140625" style="81" customWidth="1"/>
    <col min="2" max="2" width="1.109375" style="81" customWidth="1"/>
    <col min="3" max="3" width="5.109375" style="127" customWidth="1"/>
    <col min="4" max="4" width="33.5546875" style="81" customWidth="1"/>
    <col min="5" max="7" width="10.6640625" style="81" hidden="1" customWidth="1"/>
    <col min="8" max="8" width="3.109375" style="128" customWidth="1"/>
    <col min="9" max="20" width="3.5546875" style="128" customWidth="1"/>
    <col min="21" max="22" width="4.44140625" style="129" customWidth="1"/>
    <col min="23" max="23" width="1.109375" style="128" customWidth="1"/>
    <col min="24" max="24" width="3.6640625" style="128" hidden="1" customWidth="1"/>
    <col min="25" max="25" width="3.6640625" style="128" customWidth="1"/>
    <col min="26" max="26" width="4.33203125" style="128" hidden="1" customWidth="1"/>
    <col min="27" max="27" width="3.6640625" style="128" customWidth="1"/>
    <col min="28" max="28" width="1.109375" style="129" hidden="1" customWidth="1"/>
    <col min="29" max="29" width="4.33203125" style="129" hidden="1" customWidth="1"/>
    <col min="30" max="30" width="3.6640625" style="130" hidden="1" customWidth="1"/>
    <col min="31" max="31" width="1.109375" style="130" customWidth="1"/>
    <col min="32" max="32" width="4.109375" style="128" customWidth="1"/>
    <col min="33" max="33" width="1.109375" style="131" customWidth="1"/>
    <col min="34" max="34" width="0.6640625" style="81" customWidth="1"/>
    <col min="35" max="41" width="4" style="56" hidden="1" customWidth="1"/>
    <col min="42" max="42" width="4" style="218" hidden="1" customWidth="1"/>
    <col min="43" max="45" width="4" style="218" customWidth="1"/>
    <col min="46" max="16384" width="9.109375" style="81"/>
  </cols>
  <sheetData>
    <row r="1" spans="2:41" ht="6.75" customHeight="1" thickBot="1" x14ac:dyDescent="0.3">
      <c r="B1" s="73"/>
      <c r="C1" s="74"/>
      <c r="D1" s="217" t="s">
        <v>75</v>
      </c>
      <c r="E1" s="217"/>
      <c r="F1" s="217"/>
      <c r="G1" s="217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7"/>
      <c r="V1" s="77"/>
      <c r="W1" s="76"/>
      <c r="X1" s="76"/>
      <c r="Y1" s="76"/>
      <c r="Z1" s="76"/>
      <c r="AA1" s="76"/>
      <c r="AB1" s="77"/>
      <c r="AC1" s="77"/>
      <c r="AD1" s="78"/>
      <c r="AE1" s="78"/>
      <c r="AF1" s="76"/>
      <c r="AG1" s="79"/>
      <c r="AH1" s="80"/>
    </row>
    <row r="2" spans="2:41" ht="18.600000000000001" x14ac:dyDescent="0.45">
      <c r="B2" s="82"/>
      <c r="C2" s="594" t="str">
        <f>'T1 2024'!C2:X3</f>
        <v>SCHOOL's NAME</v>
      </c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6"/>
      <c r="AH2" s="83"/>
    </row>
    <row r="3" spans="2:41" ht="19.5" customHeight="1" thickBot="1" x14ac:dyDescent="0.5">
      <c r="B3" s="82"/>
      <c r="C3" s="597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9"/>
      <c r="AH3" s="83"/>
    </row>
    <row r="4" spans="2:41" ht="24" customHeight="1" x14ac:dyDescent="0.45">
      <c r="B4" s="82"/>
      <c r="C4" s="600" t="str">
        <f>'T1 2024'!C4:X4</f>
        <v>ENGINEERING GRAPHICS AND DESIGN 2024 V.1</v>
      </c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2"/>
      <c r="AH4" s="83"/>
    </row>
    <row r="5" spans="2:41" ht="24" customHeight="1" thickBot="1" x14ac:dyDescent="0.3">
      <c r="B5" s="82"/>
      <c r="C5" s="606" t="str">
        <f>'T1 2024'!C5:X5</f>
        <v>RECORDING SHEET          GRADE 11         CLASS__11__</v>
      </c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8"/>
      <c r="AH5" s="84"/>
    </row>
    <row r="6" spans="2:41" ht="12.75" customHeight="1" x14ac:dyDescent="0.25">
      <c r="B6" s="82"/>
      <c r="C6" s="614" t="s">
        <v>128</v>
      </c>
      <c r="D6" s="615"/>
      <c r="E6" s="634">
        <f>'T1 2024'!E6:E9</f>
        <v>0</v>
      </c>
      <c r="F6" s="634">
        <f>'T1 2024'!F6:F9</f>
        <v>0</v>
      </c>
      <c r="G6" s="634">
        <f>'T1 2024'!G6:G9</f>
        <v>0</v>
      </c>
      <c r="H6" s="600" t="s">
        <v>18</v>
      </c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2"/>
      <c r="AH6" s="219"/>
    </row>
    <row r="7" spans="2:41" ht="8.25" customHeight="1" thickBot="1" x14ac:dyDescent="0.3">
      <c r="B7" s="82"/>
      <c r="C7" s="616"/>
      <c r="D7" s="617"/>
      <c r="E7" s="635"/>
      <c r="F7" s="635"/>
      <c r="G7" s="635"/>
      <c r="H7" s="620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07"/>
      <c r="X7" s="607"/>
      <c r="Y7" s="607"/>
      <c r="Z7" s="607"/>
      <c r="AA7" s="607"/>
      <c r="AB7" s="621"/>
      <c r="AC7" s="621"/>
      <c r="AD7" s="607"/>
      <c r="AE7" s="607"/>
      <c r="AF7" s="607"/>
      <c r="AG7" s="608"/>
      <c r="AH7" s="219"/>
    </row>
    <row r="8" spans="2:41" ht="13.5" customHeight="1" thickBot="1" x14ac:dyDescent="0.3">
      <c r="B8" s="82"/>
      <c r="C8" s="616"/>
      <c r="D8" s="617"/>
      <c r="E8" s="635"/>
      <c r="F8" s="635"/>
      <c r="G8" s="635"/>
      <c r="H8" s="624" t="s">
        <v>6</v>
      </c>
      <c r="I8" s="625"/>
      <c r="J8" s="625"/>
      <c r="K8" s="625"/>
      <c r="L8" s="609" t="s">
        <v>7</v>
      </c>
      <c r="M8" s="610"/>
      <c r="N8" s="611"/>
      <c r="O8" s="631" t="s">
        <v>8</v>
      </c>
      <c r="P8" s="632"/>
      <c r="Q8" s="632"/>
      <c r="R8" s="632"/>
      <c r="S8" s="633"/>
      <c r="T8" s="220" t="s">
        <v>88</v>
      </c>
      <c r="U8" s="639" t="s">
        <v>30</v>
      </c>
      <c r="V8" s="637" t="s">
        <v>19</v>
      </c>
      <c r="W8" s="85"/>
      <c r="X8" s="612" t="s">
        <v>122</v>
      </c>
      <c r="Y8" s="613"/>
      <c r="Z8" s="613"/>
      <c r="AA8" s="613"/>
      <c r="AB8" s="85"/>
      <c r="AC8" s="628" t="s">
        <v>46</v>
      </c>
      <c r="AD8" s="221"/>
      <c r="AE8" s="85"/>
      <c r="AF8" s="622" t="s">
        <v>107</v>
      </c>
      <c r="AG8" s="603" t="s">
        <v>1</v>
      </c>
      <c r="AH8" s="84"/>
      <c r="AI8" s="56">
        <f>SUM(AI11:AI210)</f>
        <v>0</v>
      </c>
      <c r="AJ8" s="56">
        <f t="shared" ref="AJ8:AO8" si="0">SUM(AJ11:AJ210)</f>
        <v>0</v>
      </c>
      <c r="AK8" s="56">
        <f t="shared" si="0"/>
        <v>0</v>
      </c>
      <c r="AL8" s="56">
        <f t="shared" si="0"/>
        <v>0</v>
      </c>
      <c r="AM8" s="56">
        <f t="shared" si="0"/>
        <v>0</v>
      </c>
      <c r="AN8" s="56">
        <f t="shared" si="0"/>
        <v>0</v>
      </c>
      <c r="AO8" s="56">
        <f t="shared" si="0"/>
        <v>0</v>
      </c>
    </row>
    <row r="9" spans="2:41" ht="142.5" customHeight="1" thickBot="1" x14ac:dyDescent="0.3">
      <c r="B9" s="82"/>
      <c r="C9" s="618"/>
      <c r="D9" s="619"/>
      <c r="E9" s="636"/>
      <c r="F9" s="636"/>
      <c r="G9" s="641"/>
      <c r="H9" s="222" t="s">
        <v>52</v>
      </c>
      <c r="I9" s="434" t="s">
        <v>120</v>
      </c>
      <c r="J9" s="434" t="s">
        <v>102</v>
      </c>
      <c r="K9" s="438" t="s">
        <v>28</v>
      </c>
      <c r="L9" s="439" t="s">
        <v>27</v>
      </c>
      <c r="M9" s="223" t="s">
        <v>53</v>
      </c>
      <c r="N9" s="438" t="s">
        <v>54</v>
      </c>
      <c r="O9" s="439" t="s">
        <v>121</v>
      </c>
      <c r="P9" s="434" t="s">
        <v>104</v>
      </c>
      <c r="Q9" s="222" t="s">
        <v>29</v>
      </c>
      <c r="R9" s="434" t="s">
        <v>105</v>
      </c>
      <c r="S9" s="435" t="s">
        <v>103</v>
      </c>
      <c r="T9" s="441" t="s">
        <v>23</v>
      </c>
      <c r="U9" s="640"/>
      <c r="V9" s="638"/>
      <c r="W9" s="86"/>
      <c r="X9" s="224" t="s">
        <v>20</v>
      </c>
      <c r="Y9" s="445" t="s">
        <v>115</v>
      </c>
      <c r="Z9" s="225" t="s">
        <v>21</v>
      </c>
      <c r="AA9" s="226" t="s">
        <v>123</v>
      </c>
      <c r="AB9" s="86"/>
      <c r="AC9" s="629"/>
      <c r="AD9" s="227" t="s">
        <v>47</v>
      </c>
      <c r="AE9" s="86"/>
      <c r="AF9" s="623"/>
      <c r="AG9" s="604"/>
      <c r="AH9" s="84"/>
      <c r="AI9" s="228" t="s">
        <v>72</v>
      </c>
      <c r="AJ9" s="229" t="s">
        <v>73</v>
      </c>
      <c r="AK9" s="229" t="s">
        <v>67</v>
      </c>
      <c r="AL9" s="229" t="s">
        <v>68</v>
      </c>
      <c r="AM9" s="229" t="s">
        <v>69</v>
      </c>
      <c r="AN9" s="229" t="s">
        <v>70</v>
      </c>
      <c r="AO9" s="229" t="s">
        <v>71</v>
      </c>
    </row>
    <row r="10" spans="2:41" ht="13.8" thickBot="1" x14ac:dyDescent="0.3">
      <c r="B10" s="82"/>
      <c r="C10" s="520" t="s">
        <v>10</v>
      </c>
      <c r="D10" s="630"/>
      <c r="E10" s="87"/>
      <c r="F10" s="87"/>
      <c r="G10" s="230"/>
      <c r="H10" s="436">
        <v>10</v>
      </c>
      <c r="I10" s="432">
        <v>10</v>
      </c>
      <c r="J10" s="440">
        <v>10</v>
      </c>
      <c r="K10" s="437">
        <v>10</v>
      </c>
      <c r="L10" s="436">
        <v>10</v>
      </c>
      <c r="M10" s="432">
        <v>10</v>
      </c>
      <c r="N10" s="437">
        <v>10</v>
      </c>
      <c r="O10" s="430">
        <v>10</v>
      </c>
      <c r="P10" s="431">
        <v>10</v>
      </c>
      <c r="Q10" s="432">
        <v>10</v>
      </c>
      <c r="R10" s="432">
        <v>10</v>
      </c>
      <c r="S10" s="433">
        <v>10</v>
      </c>
      <c r="T10" s="231">
        <v>10</v>
      </c>
      <c r="U10" s="88">
        <f>SUM(H10:T10)</f>
        <v>130</v>
      </c>
      <c r="V10" s="112">
        <v>16</v>
      </c>
      <c r="W10" s="86"/>
      <c r="X10" s="137">
        <v>100</v>
      </c>
      <c r="Y10" s="138">
        <v>100</v>
      </c>
      <c r="Z10" s="232">
        <f>Y10+X10</f>
        <v>200</v>
      </c>
      <c r="AA10" s="88">
        <v>24</v>
      </c>
      <c r="AB10" s="86"/>
      <c r="AC10" s="233">
        <v>100</v>
      </c>
      <c r="AD10" s="88">
        <v>40</v>
      </c>
      <c r="AE10" s="86"/>
      <c r="AF10" s="88">
        <v>40</v>
      </c>
      <c r="AG10" s="604"/>
      <c r="AH10" s="84"/>
    </row>
    <row r="11" spans="2:41" x14ac:dyDescent="0.25">
      <c r="B11" s="82"/>
      <c r="C11" s="234">
        <f>'T1 2024'!C12</f>
        <v>1</v>
      </c>
      <c r="D11" s="90">
        <f>'T1 2024'!D12</f>
        <v>0</v>
      </c>
      <c r="E11" s="142">
        <f>'T1 2024'!E12</f>
        <v>0</v>
      </c>
      <c r="F11" s="142">
        <f>'T1 2024'!F12</f>
        <v>0</v>
      </c>
      <c r="G11" s="142">
        <f>'T1 2024'!G12</f>
        <v>0</v>
      </c>
      <c r="H11" s="235">
        <f>'T1 2024'!H12</f>
        <v>0</v>
      </c>
      <c r="I11" s="236">
        <f>'T1 2024'!I12</f>
        <v>0</v>
      </c>
      <c r="J11" s="236">
        <f>'T1 2024'!J12</f>
        <v>0</v>
      </c>
      <c r="K11" s="237">
        <f>'T1 2024'!K12</f>
        <v>0</v>
      </c>
      <c r="L11" s="238">
        <f>'T2 2024'!H12</f>
        <v>0</v>
      </c>
      <c r="M11" s="238">
        <f>'T2 2024'!I12</f>
        <v>0</v>
      </c>
      <c r="N11" s="239">
        <f>'T2 2024'!J12</f>
        <v>0</v>
      </c>
      <c r="O11" s="235">
        <f>'T3 2024'!H12</f>
        <v>0</v>
      </c>
      <c r="P11" s="236">
        <f>'T3 2024'!I12</f>
        <v>0</v>
      </c>
      <c r="Q11" s="236">
        <f>'T3 2024'!J12</f>
        <v>0</v>
      </c>
      <c r="R11" s="236">
        <f>'T3 2024'!K12</f>
        <v>0</v>
      </c>
      <c r="S11" s="237">
        <f>'T3 2024'!L12</f>
        <v>0</v>
      </c>
      <c r="T11" s="240">
        <f>'T4 2024'!H12</f>
        <v>0</v>
      </c>
      <c r="U11" s="202">
        <f>SUM(H11:T11)</f>
        <v>0</v>
      </c>
      <c r="V11" s="241">
        <f>(U11/13)*1.6</f>
        <v>0</v>
      </c>
      <c r="W11" s="86"/>
      <c r="X11" s="242" t="b">
        <f>'T1 2024'!T12</f>
        <v>0</v>
      </c>
      <c r="Y11" s="243">
        <f>'T2 2024'!S12</f>
        <v>0</v>
      </c>
      <c r="Z11" s="244">
        <f>Y11+X11</f>
        <v>0</v>
      </c>
      <c r="AA11" s="245">
        <f t="shared" ref="AA11:AA16" si="1">(Z11)*0.24</f>
        <v>0</v>
      </c>
      <c r="AB11" s="86"/>
      <c r="AC11" s="152">
        <f>'T2 2024'!S12</f>
        <v>0</v>
      </c>
      <c r="AD11" s="245">
        <f>AC11/2.5</f>
        <v>0</v>
      </c>
      <c r="AE11" s="86"/>
      <c r="AF11" s="92">
        <f t="shared" ref="AF11:AF74" si="2">AA11+V11</f>
        <v>0</v>
      </c>
      <c r="AG11" s="604"/>
      <c r="AH11" s="84"/>
      <c r="AI11" s="56">
        <f t="shared" ref="AI11:AI42" si="3">IF(AF11&lt;29.9,IF(AF11&gt;0.1,1,0),0)</f>
        <v>0</v>
      </c>
      <c r="AJ11" s="56">
        <f t="shared" ref="AJ11:AJ42" si="4">IF(AF11&lt;39.9,IF(AF11&gt;29.9,1,0),0)</f>
        <v>0</v>
      </c>
      <c r="AK11" s="56">
        <f t="shared" ref="AK11:AK42" si="5">IF(AF11&lt;49.9,IF(AF11&gt;39.9,1,0),0)</f>
        <v>0</v>
      </c>
      <c r="AL11" s="56">
        <f t="shared" ref="AL11:AL42" si="6">IF(AF11&lt;59.9,IF(AF11&gt;49.9,1,0),0)</f>
        <v>0</v>
      </c>
      <c r="AM11" s="56">
        <f t="shared" ref="AM11:AM42" si="7">IF(AF11&lt;69.9,IF(AF11&gt;59.9,1,0),0)</f>
        <v>0</v>
      </c>
      <c r="AN11" s="56">
        <f t="shared" ref="AN11:AN42" si="8">IF(AF11&lt;79.9,IF(AF11&gt;69.9,1,0),0)</f>
        <v>0</v>
      </c>
      <c r="AO11" s="56">
        <f t="shared" ref="AO11:AO42" si="9">IF(AF11&lt;101,IF(AF11&gt;79.9,1,0),0)</f>
        <v>0</v>
      </c>
    </row>
    <row r="12" spans="2:41" x14ac:dyDescent="0.25">
      <c r="B12" s="82"/>
      <c r="C12" s="246">
        <f>'T1 2024'!C13</f>
        <v>2</v>
      </c>
      <c r="D12" s="94">
        <f>'T1 2024'!D13</f>
        <v>0</v>
      </c>
      <c r="E12" s="142">
        <f>'T1 2024'!E13</f>
        <v>0</v>
      </c>
      <c r="F12" s="142">
        <f>'T1 2024'!F13</f>
        <v>0</v>
      </c>
      <c r="G12" s="142">
        <f>'T1 2024'!G13</f>
        <v>0</v>
      </c>
      <c r="H12" s="247">
        <f>'T1 2024'!H13</f>
        <v>0</v>
      </c>
      <c r="I12" s="248">
        <f>'T1 2024'!I13</f>
        <v>0</v>
      </c>
      <c r="J12" s="248">
        <f>'T1 2024'!J13</f>
        <v>0</v>
      </c>
      <c r="K12" s="249">
        <f>'T1 2024'!K13</f>
        <v>0</v>
      </c>
      <c r="L12" s="250">
        <f>'T2 2024'!H13</f>
        <v>0</v>
      </c>
      <c r="M12" s="250">
        <f>'T2 2024'!I13</f>
        <v>0</v>
      </c>
      <c r="N12" s="251">
        <f>'T2 2024'!J13</f>
        <v>0</v>
      </c>
      <c r="O12" s="247">
        <f>'T3 2024'!H13</f>
        <v>0</v>
      </c>
      <c r="P12" s="248">
        <f>'T3 2024'!I13</f>
        <v>0</v>
      </c>
      <c r="Q12" s="248">
        <f>'T3 2024'!J13</f>
        <v>0</v>
      </c>
      <c r="R12" s="248">
        <f>'T3 2024'!K13</f>
        <v>0</v>
      </c>
      <c r="S12" s="249">
        <f>'T3 2024'!L13</f>
        <v>0</v>
      </c>
      <c r="T12" s="252">
        <f>'T4 2024'!H13</f>
        <v>0</v>
      </c>
      <c r="U12" s="203">
        <f>SUM(H12:T12)</f>
        <v>0</v>
      </c>
      <c r="V12" s="241">
        <f>(U12/13)*1.6</f>
        <v>0</v>
      </c>
      <c r="W12" s="86"/>
      <c r="X12" s="242" t="b">
        <f>'T1 2024'!T13</f>
        <v>0</v>
      </c>
      <c r="Y12" s="243">
        <f>'T2 2024'!S13</f>
        <v>0</v>
      </c>
      <c r="Z12" s="244">
        <f>Y12+X12</f>
        <v>0</v>
      </c>
      <c r="AA12" s="245">
        <f t="shared" si="1"/>
        <v>0</v>
      </c>
      <c r="AB12" s="86"/>
      <c r="AC12" s="152">
        <f>'T2 2024'!S13</f>
        <v>0</v>
      </c>
      <c r="AD12" s="245">
        <f>AC12/2.5</f>
        <v>0</v>
      </c>
      <c r="AE12" s="86"/>
      <c r="AF12" s="92">
        <f t="shared" si="2"/>
        <v>0</v>
      </c>
      <c r="AG12" s="604"/>
      <c r="AH12" s="84"/>
      <c r="AI12" s="56">
        <f t="shared" si="3"/>
        <v>0</v>
      </c>
      <c r="AJ12" s="56">
        <f t="shared" si="4"/>
        <v>0</v>
      </c>
      <c r="AK12" s="56">
        <f t="shared" si="5"/>
        <v>0</v>
      </c>
      <c r="AL12" s="56">
        <f t="shared" si="6"/>
        <v>0</v>
      </c>
      <c r="AM12" s="56">
        <f t="shared" si="7"/>
        <v>0</v>
      </c>
      <c r="AN12" s="56">
        <f t="shared" si="8"/>
        <v>0</v>
      </c>
      <c r="AO12" s="56">
        <f t="shared" si="9"/>
        <v>0</v>
      </c>
    </row>
    <row r="13" spans="2:41" x14ac:dyDescent="0.25">
      <c r="B13" s="82"/>
      <c r="C13" s="246">
        <f>'T1 2024'!C14</f>
        <v>3</v>
      </c>
      <c r="D13" s="94">
        <f>'T1 2024'!D14</f>
        <v>0</v>
      </c>
      <c r="E13" s="142">
        <f>'T1 2024'!E14</f>
        <v>0</v>
      </c>
      <c r="F13" s="142">
        <f>'T1 2024'!F14</f>
        <v>0</v>
      </c>
      <c r="G13" s="142">
        <f>'T1 2024'!G14</f>
        <v>0</v>
      </c>
      <c r="H13" s="247">
        <f>'T1 2024'!H14</f>
        <v>0</v>
      </c>
      <c r="I13" s="248">
        <f>'T1 2024'!I14</f>
        <v>0</v>
      </c>
      <c r="J13" s="248">
        <f>'T1 2024'!J14</f>
        <v>0</v>
      </c>
      <c r="K13" s="249">
        <f>'T1 2024'!K14</f>
        <v>0</v>
      </c>
      <c r="L13" s="250">
        <f>'T2 2024'!H14</f>
        <v>0</v>
      </c>
      <c r="M13" s="250">
        <f>'T2 2024'!I14</f>
        <v>0</v>
      </c>
      <c r="N13" s="251">
        <f>'T2 2024'!J14</f>
        <v>0</v>
      </c>
      <c r="O13" s="247">
        <f>'T3 2024'!H14</f>
        <v>0</v>
      </c>
      <c r="P13" s="248">
        <f>'T3 2024'!I14</f>
        <v>0</v>
      </c>
      <c r="Q13" s="248">
        <f>'T3 2024'!J14</f>
        <v>0</v>
      </c>
      <c r="R13" s="248">
        <f>'T3 2024'!K14</f>
        <v>0</v>
      </c>
      <c r="S13" s="249">
        <f>'T3 2024'!L14</f>
        <v>0</v>
      </c>
      <c r="T13" s="252">
        <f>'T4 2024'!H14</f>
        <v>0</v>
      </c>
      <c r="U13" s="203">
        <f t="shared" ref="U13:U76" si="10">SUM(H13:T13)</f>
        <v>0</v>
      </c>
      <c r="V13" s="241">
        <f t="shared" ref="V13:V76" si="11">(U13/13)*1.6</f>
        <v>0</v>
      </c>
      <c r="W13" s="86"/>
      <c r="X13" s="242" t="b">
        <f>'T1 2024'!T14</f>
        <v>0</v>
      </c>
      <c r="Y13" s="243">
        <f>'T2 2024'!S14</f>
        <v>0</v>
      </c>
      <c r="Z13" s="244">
        <f t="shared" ref="Z13:Z76" si="12">Y13+X13</f>
        <v>0</v>
      </c>
      <c r="AA13" s="245">
        <f t="shared" si="1"/>
        <v>0</v>
      </c>
      <c r="AB13" s="86"/>
      <c r="AC13" s="152">
        <f>'T2 2024'!S14</f>
        <v>0</v>
      </c>
      <c r="AD13" s="245">
        <f t="shared" ref="AD13:AD76" si="13">AC13/2.5</f>
        <v>0</v>
      </c>
      <c r="AE13" s="86"/>
      <c r="AF13" s="92">
        <f t="shared" si="2"/>
        <v>0</v>
      </c>
      <c r="AG13" s="604"/>
      <c r="AH13" s="84"/>
      <c r="AI13" s="56">
        <f t="shared" si="3"/>
        <v>0</v>
      </c>
      <c r="AJ13" s="56">
        <f t="shared" si="4"/>
        <v>0</v>
      </c>
      <c r="AK13" s="56">
        <f t="shared" si="5"/>
        <v>0</v>
      </c>
      <c r="AL13" s="56">
        <f t="shared" si="6"/>
        <v>0</v>
      </c>
      <c r="AM13" s="56">
        <f t="shared" si="7"/>
        <v>0</v>
      </c>
      <c r="AN13" s="56">
        <f t="shared" si="8"/>
        <v>0</v>
      </c>
      <c r="AO13" s="56">
        <f t="shared" si="9"/>
        <v>0</v>
      </c>
    </row>
    <row r="14" spans="2:41" x14ac:dyDescent="0.25">
      <c r="B14" s="82"/>
      <c r="C14" s="246">
        <f>'T1 2024'!C15</f>
        <v>4</v>
      </c>
      <c r="D14" s="94">
        <f>'T1 2024'!D15</f>
        <v>0</v>
      </c>
      <c r="E14" s="142">
        <f>'T1 2024'!E15</f>
        <v>0</v>
      </c>
      <c r="F14" s="142">
        <f>'T1 2024'!F15</f>
        <v>0</v>
      </c>
      <c r="G14" s="142">
        <f>'T1 2024'!G15</f>
        <v>0</v>
      </c>
      <c r="H14" s="247">
        <f>'T1 2024'!H15</f>
        <v>0</v>
      </c>
      <c r="I14" s="248">
        <f>'T1 2024'!I15</f>
        <v>0</v>
      </c>
      <c r="J14" s="248">
        <f>'T1 2024'!J15</f>
        <v>0</v>
      </c>
      <c r="K14" s="249">
        <f>'T1 2024'!K15</f>
        <v>0</v>
      </c>
      <c r="L14" s="250">
        <f>'T2 2024'!H15</f>
        <v>0</v>
      </c>
      <c r="M14" s="250">
        <f>'T2 2024'!I15</f>
        <v>0</v>
      </c>
      <c r="N14" s="251">
        <f>'T2 2024'!J15</f>
        <v>0</v>
      </c>
      <c r="O14" s="247">
        <f>'T3 2024'!H15</f>
        <v>0</v>
      </c>
      <c r="P14" s="248">
        <f>'T3 2024'!I15</f>
        <v>0</v>
      </c>
      <c r="Q14" s="248">
        <f>'T3 2024'!J15</f>
        <v>0</v>
      </c>
      <c r="R14" s="248">
        <f>'T3 2024'!K15</f>
        <v>0</v>
      </c>
      <c r="S14" s="249">
        <f>'T3 2024'!L15</f>
        <v>0</v>
      </c>
      <c r="T14" s="252">
        <f>'T4 2024'!H15</f>
        <v>0</v>
      </c>
      <c r="U14" s="203">
        <f t="shared" si="10"/>
        <v>0</v>
      </c>
      <c r="V14" s="241">
        <f t="shared" si="11"/>
        <v>0</v>
      </c>
      <c r="W14" s="86"/>
      <c r="X14" s="242" t="b">
        <f>'T1 2024'!T15</f>
        <v>0</v>
      </c>
      <c r="Y14" s="243">
        <f>'T2 2024'!S15</f>
        <v>0</v>
      </c>
      <c r="Z14" s="244">
        <f t="shared" si="12"/>
        <v>0</v>
      </c>
      <c r="AA14" s="245">
        <f t="shared" si="1"/>
        <v>0</v>
      </c>
      <c r="AB14" s="86"/>
      <c r="AC14" s="152">
        <f>'T2 2024'!S15</f>
        <v>0</v>
      </c>
      <c r="AD14" s="245">
        <f t="shared" si="13"/>
        <v>0</v>
      </c>
      <c r="AE14" s="86"/>
      <c r="AF14" s="92">
        <f t="shared" si="2"/>
        <v>0</v>
      </c>
      <c r="AG14" s="604"/>
      <c r="AH14" s="84"/>
      <c r="AI14" s="56">
        <f t="shared" si="3"/>
        <v>0</v>
      </c>
      <c r="AJ14" s="56">
        <f t="shared" si="4"/>
        <v>0</v>
      </c>
      <c r="AK14" s="56">
        <f t="shared" si="5"/>
        <v>0</v>
      </c>
      <c r="AL14" s="56">
        <f t="shared" si="6"/>
        <v>0</v>
      </c>
      <c r="AM14" s="56">
        <f t="shared" si="7"/>
        <v>0</v>
      </c>
      <c r="AN14" s="56">
        <f t="shared" si="8"/>
        <v>0</v>
      </c>
      <c r="AO14" s="56">
        <f t="shared" si="9"/>
        <v>0</v>
      </c>
    </row>
    <row r="15" spans="2:41" x14ac:dyDescent="0.25">
      <c r="B15" s="82"/>
      <c r="C15" s="246">
        <f>'T1 2024'!C16</f>
        <v>5</v>
      </c>
      <c r="D15" s="94">
        <f>'T1 2024'!D16</f>
        <v>0</v>
      </c>
      <c r="E15" s="142">
        <f>'T1 2024'!E16</f>
        <v>0</v>
      </c>
      <c r="F15" s="142">
        <f>'T1 2024'!F16</f>
        <v>0</v>
      </c>
      <c r="G15" s="142">
        <f>'T1 2024'!G16</f>
        <v>0</v>
      </c>
      <c r="H15" s="247">
        <f>'T1 2024'!H16</f>
        <v>0</v>
      </c>
      <c r="I15" s="248">
        <f>'T1 2024'!I16</f>
        <v>0</v>
      </c>
      <c r="J15" s="248">
        <f>'T1 2024'!J16</f>
        <v>0</v>
      </c>
      <c r="K15" s="249">
        <f>'T1 2024'!K16</f>
        <v>0</v>
      </c>
      <c r="L15" s="250">
        <f>'T2 2024'!H16</f>
        <v>0</v>
      </c>
      <c r="M15" s="250">
        <f>'T2 2024'!I16</f>
        <v>0</v>
      </c>
      <c r="N15" s="251">
        <f>'T2 2024'!J16</f>
        <v>0</v>
      </c>
      <c r="O15" s="247">
        <f>'T3 2024'!H16</f>
        <v>0</v>
      </c>
      <c r="P15" s="248">
        <f>'T3 2024'!I16</f>
        <v>0</v>
      </c>
      <c r="Q15" s="248">
        <f>'T3 2024'!J16</f>
        <v>0</v>
      </c>
      <c r="R15" s="248">
        <f>'T3 2024'!K16</f>
        <v>0</v>
      </c>
      <c r="S15" s="249">
        <f>'T3 2024'!L16</f>
        <v>0</v>
      </c>
      <c r="T15" s="252">
        <f>'T4 2024'!H16</f>
        <v>0</v>
      </c>
      <c r="U15" s="203">
        <f t="shared" si="10"/>
        <v>0</v>
      </c>
      <c r="V15" s="241">
        <f t="shared" si="11"/>
        <v>0</v>
      </c>
      <c r="W15" s="86"/>
      <c r="X15" s="242" t="b">
        <f>'T1 2024'!T16</f>
        <v>0</v>
      </c>
      <c r="Y15" s="243">
        <f>'T2 2024'!S16</f>
        <v>0</v>
      </c>
      <c r="Z15" s="244">
        <f t="shared" si="12"/>
        <v>0</v>
      </c>
      <c r="AA15" s="245">
        <f t="shared" si="1"/>
        <v>0</v>
      </c>
      <c r="AB15" s="86"/>
      <c r="AC15" s="152">
        <f>'T2 2024'!S16</f>
        <v>0</v>
      </c>
      <c r="AD15" s="245">
        <f t="shared" si="13"/>
        <v>0</v>
      </c>
      <c r="AE15" s="86"/>
      <c r="AF15" s="92">
        <f t="shared" si="2"/>
        <v>0</v>
      </c>
      <c r="AG15" s="604"/>
      <c r="AH15" s="84"/>
      <c r="AI15" s="56">
        <f t="shared" si="3"/>
        <v>0</v>
      </c>
      <c r="AJ15" s="56">
        <f t="shared" si="4"/>
        <v>0</v>
      </c>
      <c r="AK15" s="56">
        <f t="shared" si="5"/>
        <v>0</v>
      </c>
      <c r="AL15" s="56">
        <f t="shared" si="6"/>
        <v>0</v>
      </c>
      <c r="AM15" s="56">
        <f t="shared" si="7"/>
        <v>0</v>
      </c>
      <c r="AN15" s="56">
        <f t="shared" si="8"/>
        <v>0</v>
      </c>
      <c r="AO15" s="56">
        <f t="shared" si="9"/>
        <v>0</v>
      </c>
    </row>
    <row r="16" spans="2:41" x14ac:dyDescent="0.25">
      <c r="B16" s="82"/>
      <c r="C16" s="246">
        <f>'T1 2024'!C17</f>
        <v>6</v>
      </c>
      <c r="D16" s="94">
        <f>'T1 2024'!D17</f>
        <v>0</v>
      </c>
      <c r="E16" s="142">
        <f>'T1 2024'!E17</f>
        <v>0</v>
      </c>
      <c r="F16" s="142">
        <f>'T1 2024'!F17</f>
        <v>0</v>
      </c>
      <c r="G16" s="142">
        <f>'T1 2024'!G17</f>
        <v>0</v>
      </c>
      <c r="H16" s="247">
        <f>'T1 2024'!H17</f>
        <v>0</v>
      </c>
      <c r="I16" s="248">
        <f>'T1 2024'!I17</f>
        <v>0</v>
      </c>
      <c r="J16" s="248">
        <f>'T1 2024'!J17</f>
        <v>0</v>
      </c>
      <c r="K16" s="249">
        <f>'T1 2024'!K17</f>
        <v>0</v>
      </c>
      <c r="L16" s="250">
        <f>'T2 2024'!H17</f>
        <v>0</v>
      </c>
      <c r="M16" s="250">
        <f>'T2 2024'!I17</f>
        <v>0</v>
      </c>
      <c r="N16" s="251">
        <f>'T2 2024'!J17</f>
        <v>0</v>
      </c>
      <c r="O16" s="247">
        <f>'T3 2024'!H17</f>
        <v>0</v>
      </c>
      <c r="P16" s="248">
        <f>'T3 2024'!I17</f>
        <v>0</v>
      </c>
      <c r="Q16" s="248">
        <f>'T3 2024'!J17</f>
        <v>0</v>
      </c>
      <c r="R16" s="248">
        <f>'T3 2024'!K17</f>
        <v>0</v>
      </c>
      <c r="S16" s="249">
        <f>'T3 2024'!L17</f>
        <v>0</v>
      </c>
      <c r="T16" s="252">
        <f>'T4 2024'!H17</f>
        <v>0</v>
      </c>
      <c r="U16" s="203">
        <f t="shared" si="10"/>
        <v>0</v>
      </c>
      <c r="V16" s="241">
        <f t="shared" si="11"/>
        <v>0</v>
      </c>
      <c r="W16" s="86"/>
      <c r="X16" s="242" t="b">
        <f>'T1 2024'!T17</f>
        <v>0</v>
      </c>
      <c r="Y16" s="243">
        <f>'T2 2024'!S17</f>
        <v>0</v>
      </c>
      <c r="Z16" s="244">
        <f t="shared" si="12"/>
        <v>0</v>
      </c>
      <c r="AA16" s="245">
        <f t="shared" si="1"/>
        <v>0</v>
      </c>
      <c r="AB16" s="86"/>
      <c r="AC16" s="152">
        <f>'T2 2024'!S17</f>
        <v>0</v>
      </c>
      <c r="AD16" s="245">
        <f t="shared" si="13"/>
        <v>0</v>
      </c>
      <c r="AE16" s="86"/>
      <c r="AF16" s="92">
        <f t="shared" si="2"/>
        <v>0</v>
      </c>
      <c r="AG16" s="604"/>
      <c r="AH16" s="84"/>
      <c r="AI16" s="56">
        <f t="shared" si="3"/>
        <v>0</v>
      </c>
      <c r="AJ16" s="56">
        <f t="shared" si="4"/>
        <v>0</v>
      </c>
      <c r="AK16" s="56">
        <f t="shared" si="5"/>
        <v>0</v>
      </c>
      <c r="AL16" s="56">
        <f t="shared" si="6"/>
        <v>0</v>
      </c>
      <c r="AM16" s="56">
        <f t="shared" si="7"/>
        <v>0</v>
      </c>
      <c r="AN16" s="56">
        <f t="shared" si="8"/>
        <v>0</v>
      </c>
      <c r="AO16" s="56">
        <f t="shared" si="9"/>
        <v>0</v>
      </c>
    </row>
    <row r="17" spans="2:41" x14ac:dyDescent="0.25">
      <c r="B17" s="82"/>
      <c r="C17" s="246">
        <f>'T1 2024'!C18</f>
        <v>7</v>
      </c>
      <c r="D17" s="94">
        <f>'T1 2024'!D18</f>
        <v>0</v>
      </c>
      <c r="E17" s="142">
        <f>'T1 2024'!E18</f>
        <v>0</v>
      </c>
      <c r="F17" s="142">
        <f>'T1 2024'!F18</f>
        <v>0</v>
      </c>
      <c r="G17" s="142">
        <f>'T1 2024'!G18</f>
        <v>0</v>
      </c>
      <c r="H17" s="247">
        <f>'T1 2024'!H18</f>
        <v>0</v>
      </c>
      <c r="I17" s="248">
        <f>'T1 2024'!I18</f>
        <v>0</v>
      </c>
      <c r="J17" s="248">
        <f>'T1 2024'!J18</f>
        <v>0</v>
      </c>
      <c r="K17" s="249">
        <f>'T1 2024'!K18</f>
        <v>0</v>
      </c>
      <c r="L17" s="250">
        <f>'T2 2024'!H18</f>
        <v>0</v>
      </c>
      <c r="M17" s="250">
        <f>'T2 2024'!I18</f>
        <v>0</v>
      </c>
      <c r="N17" s="251">
        <f>'T2 2024'!J18</f>
        <v>0</v>
      </c>
      <c r="O17" s="247">
        <f>'T3 2024'!H18</f>
        <v>0</v>
      </c>
      <c r="P17" s="248">
        <f>'T3 2024'!I18</f>
        <v>0</v>
      </c>
      <c r="Q17" s="248">
        <f>'T3 2024'!J18</f>
        <v>0</v>
      </c>
      <c r="R17" s="248">
        <f>'T3 2024'!K18</f>
        <v>0</v>
      </c>
      <c r="S17" s="249">
        <f>'T3 2024'!L18</f>
        <v>0</v>
      </c>
      <c r="T17" s="252">
        <f>'T4 2024'!H18</f>
        <v>0</v>
      </c>
      <c r="U17" s="203">
        <f t="shared" si="10"/>
        <v>0</v>
      </c>
      <c r="V17" s="241">
        <f t="shared" si="11"/>
        <v>0</v>
      </c>
      <c r="W17" s="86"/>
      <c r="X17" s="242" t="b">
        <f>'T1 2024'!T18</f>
        <v>0</v>
      </c>
      <c r="Y17" s="243">
        <f>'T2 2024'!S18</f>
        <v>0</v>
      </c>
      <c r="Z17" s="244">
        <f t="shared" si="12"/>
        <v>0</v>
      </c>
      <c r="AA17" s="245">
        <f>(Z17)*0.24</f>
        <v>0</v>
      </c>
      <c r="AB17" s="86"/>
      <c r="AC17" s="152">
        <f>'T2 2024'!S18</f>
        <v>0</v>
      </c>
      <c r="AD17" s="245">
        <f t="shared" si="13"/>
        <v>0</v>
      </c>
      <c r="AE17" s="86"/>
      <c r="AF17" s="92">
        <f t="shared" si="2"/>
        <v>0</v>
      </c>
      <c r="AG17" s="604"/>
      <c r="AH17" s="84"/>
      <c r="AI17" s="56">
        <f t="shared" si="3"/>
        <v>0</v>
      </c>
      <c r="AJ17" s="56">
        <f t="shared" si="4"/>
        <v>0</v>
      </c>
      <c r="AK17" s="56">
        <f t="shared" si="5"/>
        <v>0</v>
      </c>
      <c r="AL17" s="56">
        <f t="shared" si="6"/>
        <v>0</v>
      </c>
      <c r="AM17" s="56">
        <f t="shared" si="7"/>
        <v>0</v>
      </c>
      <c r="AN17" s="56">
        <f t="shared" si="8"/>
        <v>0</v>
      </c>
      <c r="AO17" s="56">
        <f t="shared" si="9"/>
        <v>0</v>
      </c>
    </row>
    <row r="18" spans="2:41" x14ac:dyDescent="0.25">
      <c r="B18" s="82"/>
      <c r="C18" s="246">
        <f>'T1 2024'!C19</f>
        <v>8</v>
      </c>
      <c r="D18" s="94">
        <f>'T1 2024'!D19</f>
        <v>0</v>
      </c>
      <c r="E18" s="142">
        <f>'T1 2024'!E19</f>
        <v>0</v>
      </c>
      <c r="F18" s="142">
        <f>'T1 2024'!F19</f>
        <v>0</v>
      </c>
      <c r="G18" s="142">
        <f>'T1 2024'!G19</f>
        <v>0</v>
      </c>
      <c r="H18" s="247">
        <f>'T1 2024'!H19</f>
        <v>0</v>
      </c>
      <c r="I18" s="248">
        <f>'T1 2024'!I19</f>
        <v>0</v>
      </c>
      <c r="J18" s="248">
        <f>'T1 2024'!J19</f>
        <v>0</v>
      </c>
      <c r="K18" s="249">
        <f>'T1 2024'!K19</f>
        <v>0</v>
      </c>
      <c r="L18" s="250">
        <f>'T2 2024'!H19</f>
        <v>0</v>
      </c>
      <c r="M18" s="250">
        <f>'T2 2024'!I19</f>
        <v>0</v>
      </c>
      <c r="N18" s="251">
        <f>'T2 2024'!J19</f>
        <v>0</v>
      </c>
      <c r="O18" s="247">
        <f>'T3 2024'!H19</f>
        <v>0</v>
      </c>
      <c r="P18" s="248">
        <f>'T3 2024'!I19</f>
        <v>0</v>
      </c>
      <c r="Q18" s="248">
        <f>'T3 2024'!J19</f>
        <v>0</v>
      </c>
      <c r="R18" s="248">
        <f>'T3 2024'!K19</f>
        <v>0</v>
      </c>
      <c r="S18" s="249">
        <f>'T3 2024'!L19</f>
        <v>0</v>
      </c>
      <c r="T18" s="252">
        <f>'T4 2024'!H19</f>
        <v>0</v>
      </c>
      <c r="U18" s="203">
        <f t="shared" si="10"/>
        <v>0</v>
      </c>
      <c r="V18" s="241">
        <f t="shared" si="11"/>
        <v>0</v>
      </c>
      <c r="W18" s="86"/>
      <c r="X18" s="242" t="b">
        <f>'T1 2024'!T19</f>
        <v>0</v>
      </c>
      <c r="Y18" s="243">
        <f>'T2 2024'!S19</f>
        <v>0</v>
      </c>
      <c r="Z18" s="244">
        <f t="shared" si="12"/>
        <v>0</v>
      </c>
      <c r="AA18" s="245">
        <f t="shared" ref="AA18:AA81" si="14">(Z18)*0.24</f>
        <v>0</v>
      </c>
      <c r="AB18" s="86"/>
      <c r="AC18" s="152">
        <f>'T2 2024'!S19</f>
        <v>0</v>
      </c>
      <c r="AD18" s="245">
        <f t="shared" si="13"/>
        <v>0</v>
      </c>
      <c r="AE18" s="86"/>
      <c r="AF18" s="92">
        <f t="shared" si="2"/>
        <v>0</v>
      </c>
      <c r="AG18" s="604"/>
      <c r="AH18" s="84"/>
      <c r="AI18" s="56">
        <f t="shared" si="3"/>
        <v>0</v>
      </c>
      <c r="AJ18" s="56">
        <f t="shared" si="4"/>
        <v>0</v>
      </c>
      <c r="AK18" s="56">
        <f t="shared" si="5"/>
        <v>0</v>
      </c>
      <c r="AL18" s="56">
        <f t="shared" si="6"/>
        <v>0</v>
      </c>
      <c r="AM18" s="56">
        <f t="shared" si="7"/>
        <v>0</v>
      </c>
      <c r="AN18" s="56">
        <f t="shared" si="8"/>
        <v>0</v>
      </c>
      <c r="AO18" s="56">
        <f t="shared" si="9"/>
        <v>0</v>
      </c>
    </row>
    <row r="19" spans="2:41" x14ac:dyDescent="0.25">
      <c r="B19" s="82"/>
      <c r="C19" s="246">
        <f>'T1 2024'!C20</f>
        <v>9</v>
      </c>
      <c r="D19" s="94">
        <f>'T1 2024'!D20</f>
        <v>0</v>
      </c>
      <c r="E19" s="142">
        <f>'T1 2024'!E20</f>
        <v>0</v>
      </c>
      <c r="F19" s="142">
        <f>'T1 2024'!F20</f>
        <v>0</v>
      </c>
      <c r="G19" s="142">
        <f>'T1 2024'!G20</f>
        <v>0</v>
      </c>
      <c r="H19" s="247">
        <f>'T1 2024'!H20</f>
        <v>0</v>
      </c>
      <c r="I19" s="248">
        <f>'T1 2024'!I20</f>
        <v>0</v>
      </c>
      <c r="J19" s="248">
        <f>'T1 2024'!J20</f>
        <v>0</v>
      </c>
      <c r="K19" s="249">
        <f>'T1 2024'!K20</f>
        <v>0</v>
      </c>
      <c r="L19" s="250">
        <f>'T2 2024'!H20</f>
        <v>0</v>
      </c>
      <c r="M19" s="250">
        <f>'T2 2024'!I20</f>
        <v>0</v>
      </c>
      <c r="N19" s="251">
        <f>'T2 2024'!J20</f>
        <v>0</v>
      </c>
      <c r="O19" s="247">
        <f>'T3 2024'!H20</f>
        <v>0</v>
      </c>
      <c r="P19" s="248">
        <f>'T3 2024'!I20</f>
        <v>0</v>
      </c>
      <c r="Q19" s="248">
        <f>'T3 2024'!J20</f>
        <v>0</v>
      </c>
      <c r="R19" s="248">
        <f>'T3 2024'!K20</f>
        <v>0</v>
      </c>
      <c r="S19" s="249">
        <f>'T3 2024'!L20</f>
        <v>0</v>
      </c>
      <c r="T19" s="252">
        <f>'T4 2024'!H20</f>
        <v>0</v>
      </c>
      <c r="U19" s="203">
        <f t="shared" si="10"/>
        <v>0</v>
      </c>
      <c r="V19" s="241">
        <f t="shared" si="11"/>
        <v>0</v>
      </c>
      <c r="W19" s="86"/>
      <c r="X19" s="242" t="b">
        <f>'T1 2024'!T20</f>
        <v>0</v>
      </c>
      <c r="Y19" s="243">
        <f>'T2 2024'!S20</f>
        <v>0</v>
      </c>
      <c r="Z19" s="244">
        <f t="shared" si="12"/>
        <v>0</v>
      </c>
      <c r="AA19" s="245">
        <f t="shared" si="14"/>
        <v>0</v>
      </c>
      <c r="AB19" s="86"/>
      <c r="AC19" s="152">
        <f>'T2 2024'!S20</f>
        <v>0</v>
      </c>
      <c r="AD19" s="245">
        <f t="shared" si="13"/>
        <v>0</v>
      </c>
      <c r="AE19" s="86"/>
      <c r="AF19" s="92">
        <f t="shared" si="2"/>
        <v>0</v>
      </c>
      <c r="AG19" s="604"/>
      <c r="AH19" s="84"/>
      <c r="AI19" s="56">
        <f t="shared" si="3"/>
        <v>0</v>
      </c>
      <c r="AJ19" s="56">
        <f t="shared" si="4"/>
        <v>0</v>
      </c>
      <c r="AK19" s="56">
        <f t="shared" si="5"/>
        <v>0</v>
      </c>
      <c r="AL19" s="56">
        <f t="shared" si="6"/>
        <v>0</v>
      </c>
      <c r="AM19" s="56">
        <f t="shared" si="7"/>
        <v>0</v>
      </c>
      <c r="AN19" s="56">
        <f t="shared" si="8"/>
        <v>0</v>
      </c>
      <c r="AO19" s="56">
        <f t="shared" si="9"/>
        <v>0</v>
      </c>
    </row>
    <row r="20" spans="2:41" x14ac:dyDescent="0.25">
      <c r="B20" s="82"/>
      <c r="C20" s="246">
        <f>'T1 2024'!C21</f>
        <v>10</v>
      </c>
      <c r="D20" s="94">
        <f>'T1 2024'!D21</f>
        <v>0</v>
      </c>
      <c r="E20" s="142">
        <f>'T1 2024'!E21</f>
        <v>0</v>
      </c>
      <c r="F20" s="142">
        <f>'T1 2024'!F21</f>
        <v>0</v>
      </c>
      <c r="G20" s="142">
        <f>'T1 2024'!G21</f>
        <v>0</v>
      </c>
      <c r="H20" s="247">
        <f>'T1 2024'!H21</f>
        <v>0</v>
      </c>
      <c r="I20" s="248">
        <f>'T1 2024'!I21</f>
        <v>0</v>
      </c>
      <c r="J20" s="248">
        <f>'T1 2024'!J21</f>
        <v>0</v>
      </c>
      <c r="K20" s="249">
        <f>'T1 2024'!K21</f>
        <v>0</v>
      </c>
      <c r="L20" s="250">
        <f>'T2 2024'!H21</f>
        <v>0</v>
      </c>
      <c r="M20" s="250">
        <f>'T2 2024'!I21</f>
        <v>0</v>
      </c>
      <c r="N20" s="251">
        <f>'T2 2024'!J21</f>
        <v>0</v>
      </c>
      <c r="O20" s="247">
        <f>'T3 2024'!H21</f>
        <v>0</v>
      </c>
      <c r="P20" s="248">
        <f>'T3 2024'!I21</f>
        <v>0</v>
      </c>
      <c r="Q20" s="248">
        <f>'T3 2024'!J21</f>
        <v>0</v>
      </c>
      <c r="R20" s="248">
        <f>'T3 2024'!K21</f>
        <v>0</v>
      </c>
      <c r="S20" s="249">
        <f>'T3 2024'!L21</f>
        <v>0</v>
      </c>
      <c r="T20" s="252">
        <f>'T4 2024'!H21</f>
        <v>0</v>
      </c>
      <c r="U20" s="203">
        <f t="shared" si="10"/>
        <v>0</v>
      </c>
      <c r="V20" s="241">
        <f t="shared" si="11"/>
        <v>0</v>
      </c>
      <c r="W20" s="86"/>
      <c r="X20" s="242" t="b">
        <f>'T1 2024'!T21</f>
        <v>0</v>
      </c>
      <c r="Y20" s="243">
        <f>'T2 2024'!S21</f>
        <v>0</v>
      </c>
      <c r="Z20" s="244">
        <f t="shared" si="12"/>
        <v>0</v>
      </c>
      <c r="AA20" s="245">
        <f t="shared" si="14"/>
        <v>0</v>
      </c>
      <c r="AB20" s="86"/>
      <c r="AC20" s="152">
        <f>'T2 2024'!S21</f>
        <v>0</v>
      </c>
      <c r="AD20" s="245">
        <f t="shared" si="13"/>
        <v>0</v>
      </c>
      <c r="AE20" s="86"/>
      <c r="AF20" s="92">
        <f t="shared" si="2"/>
        <v>0</v>
      </c>
      <c r="AG20" s="604"/>
      <c r="AH20" s="84"/>
      <c r="AI20" s="56">
        <f t="shared" si="3"/>
        <v>0</v>
      </c>
      <c r="AJ20" s="56">
        <f t="shared" si="4"/>
        <v>0</v>
      </c>
      <c r="AK20" s="56">
        <f t="shared" si="5"/>
        <v>0</v>
      </c>
      <c r="AL20" s="56">
        <f t="shared" si="6"/>
        <v>0</v>
      </c>
      <c r="AM20" s="56">
        <f t="shared" si="7"/>
        <v>0</v>
      </c>
      <c r="AN20" s="56">
        <f t="shared" si="8"/>
        <v>0</v>
      </c>
      <c r="AO20" s="56">
        <f t="shared" si="9"/>
        <v>0</v>
      </c>
    </row>
    <row r="21" spans="2:41" x14ac:dyDescent="0.25">
      <c r="B21" s="82"/>
      <c r="C21" s="246">
        <f>'T1 2024'!C22</f>
        <v>11</v>
      </c>
      <c r="D21" s="94">
        <f>'T1 2024'!D22</f>
        <v>0</v>
      </c>
      <c r="E21" s="142">
        <f>'T1 2024'!E22</f>
        <v>0</v>
      </c>
      <c r="F21" s="142">
        <f>'T1 2024'!F22</f>
        <v>0</v>
      </c>
      <c r="G21" s="142">
        <f>'T1 2024'!G22</f>
        <v>0</v>
      </c>
      <c r="H21" s="247">
        <f>'T1 2024'!H22</f>
        <v>0</v>
      </c>
      <c r="I21" s="248">
        <f>'T1 2024'!I22</f>
        <v>0</v>
      </c>
      <c r="J21" s="248">
        <f>'T1 2024'!J22</f>
        <v>0</v>
      </c>
      <c r="K21" s="249">
        <f>'T1 2024'!K22</f>
        <v>0</v>
      </c>
      <c r="L21" s="250">
        <f>'T2 2024'!H22</f>
        <v>0</v>
      </c>
      <c r="M21" s="250">
        <f>'T2 2024'!I22</f>
        <v>0</v>
      </c>
      <c r="N21" s="251">
        <f>'T2 2024'!J22</f>
        <v>0</v>
      </c>
      <c r="O21" s="247">
        <f>'T3 2024'!H22</f>
        <v>0</v>
      </c>
      <c r="P21" s="248">
        <f>'T3 2024'!I22</f>
        <v>0</v>
      </c>
      <c r="Q21" s="248">
        <f>'T3 2024'!J22</f>
        <v>0</v>
      </c>
      <c r="R21" s="248">
        <f>'T3 2024'!K22</f>
        <v>0</v>
      </c>
      <c r="S21" s="249">
        <f>'T3 2024'!L22</f>
        <v>0</v>
      </c>
      <c r="T21" s="252">
        <f>'T4 2024'!H22</f>
        <v>0</v>
      </c>
      <c r="U21" s="203">
        <f t="shared" si="10"/>
        <v>0</v>
      </c>
      <c r="V21" s="241">
        <f t="shared" si="11"/>
        <v>0</v>
      </c>
      <c r="W21" s="86"/>
      <c r="X21" s="242" t="b">
        <f>'T1 2024'!T22</f>
        <v>0</v>
      </c>
      <c r="Y21" s="243">
        <f>'T2 2024'!S22</f>
        <v>0</v>
      </c>
      <c r="Z21" s="244">
        <f t="shared" si="12"/>
        <v>0</v>
      </c>
      <c r="AA21" s="245">
        <f t="shared" si="14"/>
        <v>0</v>
      </c>
      <c r="AB21" s="86"/>
      <c r="AC21" s="152">
        <f>'T2 2024'!S22</f>
        <v>0</v>
      </c>
      <c r="AD21" s="245">
        <f t="shared" si="13"/>
        <v>0</v>
      </c>
      <c r="AE21" s="86"/>
      <c r="AF21" s="92">
        <f t="shared" si="2"/>
        <v>0</v>
      </c>
      <c r="AG21" s="604"/>
      <c r="AH21" s="84"/>
      <c r="AI21" s="56">
        <f t="shared" si="3"/>
        <v>0</v>
      </c>
      <c r="AJ21" s="56">
        <f t="shared" si="4"/>
        <v>0</v>
      </c>
      <c r="AK21" s="56">
        <f t="shared" si="5"/>
        <v>0</v>
      </c>
      <c r="AL21" s="56">
        <f t="shared" si="6"/>
        <v>0</v>
      </c>
      <c r="AM21" s="56">
        <f t="shared" si="7"/>
        <v>0</v>
      </c>
      <c r="AN21" s="56">
        <f t="shared" si="8"/>
        <v>0</v>
      </c>
      <c r="AO21" s="56">
        <f t="shared" si="9"/>
        <v>0</v>
      </c>
    </row>
    <row r="22" spans="2:41" x14ac:dyDescent="0.25">
      <c r="B22" s="82"/>
      <c r="C22" s="246">
        <f>'T1 2024'!C23</f>
        <v>12</v>
      </c>
      <c r="D22" s="94">
        <f>'T1 2024'!D23</f>
        <v>0</v>
      </c>
      <c r="E22" s="142">
        <f>'T1 2024'!E23</f>
        <v>0</v>
      </c>
      <c r="F22" s="142">
        <f>'T1 2024'!F23</f>
        <v>0</v>
      </c>
      <c r="G22" s="142">
        <f>'T1 2024'!G23</f>
        <v>0</v>
      </c>
      <c r="H22" s="247">
        <f>'T1 2024'!H23</f>
        <v>0</v>
      </c>
      <c r="I22" s="248">
        <f>'T1 2024'!I23</f>
        <v>0</v>
      </c>
      <c r="J22" s="248">
        <f>'T1 2024'!J23</f>
        <v>0</v>
      </c>
      <c r="K22" s="249">
        <f>'T1 2024'!K23</f>
        <v>0</v>
      </c>
      <c r="L22" s="250">
        <f>'T2 2024'!H23</f>
        <v>0</v>
      </c>
      <c r="M22" s="250">
        <f>'T2 2024'!I23</f>
        <v>0</v>
      </c>
      <c r="N22" s="251">
        <f>'T2 2024'!J23</f>
        <v>0</v>
      </c>
      <c r="O22" s="247">
        <f>'T3 2024'!H23</f>
        <v>0</v>
      </c>
      <c r="P22" s="248">
        <f>'T3 2024'!I23</f>
        <v>0</v>
      </c>
      <c r="Q22" s="248">
        <f>'T3 2024'!J23</f>
        <v>0</v>
      </c>
      <c r="R22" s="248">
        <f>'T3 2024'!K23</f>
        <v>0</v>
      </c>
      <c r="S22" s="249">
        <f>'T3 2024'!L23</f>
        <v>0</v>
      </c>
      <c r="T22" s="252">
        <f>'T4 2024'!H23</f>
        <v>0</v>
      </c>
      <c r="U22" s="203">
        <f t="shared" si="10"/>
        <v>0</v>
      </c>
      <c r="V22" s="241">
        <f t="shared" si="11"/>
        <v>0</v>
      </c>
      <c r="W22" s="86"/>
      <c r="X22" s="242" t="b">
        <f>'T1 2024'!T23</f>
        <v>0</v>
      </c>
      <c r="Y22" s="243">
        <f>'T2 2024'!S23</f>
        <v>0</v>
      </c>
      <c r="Z22" s="244">
        <f t="shared" si="12"/>
        <v>0</v>
      </c>
      <c r="AA22" s="245">
        <f t="shared" si="14"/>
        <v>0</v>
      </c>
      <c r="AB22" s="86"/>
      <c r="AC22" s="152">
        <f>'T2 2024'!S23</f>
        <v>0</v>
      </c>
      <c r="AD22" s="245">
        <f t="shared" si="13"/>
        <v>0</v>
      </c>
      <c r="AE22" s="86"/>
      <c r="AF22" s="92">
        <f t="shared" si="2"/>
        <v>0</v>
      </c>
      <c r="AG22" s="604"/>
      <c r="AH22" s="84"/>
      <c r="AI22" s="56">
        <f t="shared" si="3"/>
        <v>0</v>
      </c>
      <c r="AJ22" s="56">
        <f t="shared" si="4"/>
        <v>0</v>
      </c>
      <c r="AK22" s="56">
        <f t="shared" si="5"/>
        <v>0</v>
      </c>
      <c r="AL22" s="56">
        <f t="shared" si="6"/>
        <v>0</v>
      </c>
      <c r="AM22" s="56">
        <f t="shared" si="7"/>
        <v>0</v>
      </c>
      <c r="AN22" s="56">
        <f t="shared" si="8"/>
        <v>0</v>
      </c>
      <c r="AO22" s="56">
        <f t="shared" si="9"/>
        <v>0</v>
      </c>
    </row>
    <row r="23" spans="2:41" x14ac:dyDescent="0.25">
      <c r="B23" s="82"/>
      <c r="C23" s="246">
        <f>'T1 2024'!C24</f>
        <v>13</v>
      </c>
      <c r="D23" s="94">
        <f>'T1 2024'!D24</f>
        <v>0</v>
      </c>
      <c r="E23" s="142">
        <f>'T1 2024'!E24</f>
        <v>0</v>
      </c>
      <c r="F23" s="142">
        <f>'T1 2024'!F24</f>
        <v>0</v>
      </c>
      <c r="G23" s="142">
        <f>'T1 2024'!G24</f>
        <v>0</v>
      </c>
      <c r="H23" s="247">
        <f>'T1 2024'!H24</f>
        <v>0</v>
      </c>
      <c r="I23" s="248">
        <f>'T1 2024'!I24</f>
        <v>0</v>
      </c>
      <c r="J23" s="248">
        <f>'T1 2024'!J24</f>
        <v>0</v>
      </c>
      <c r="K23" s="249">
        <f>'T1 2024'!K24</f>
        <v>0</v>
      </c>
      <c r="L23" s="250">
        <f>'T2 2024'!H24</f>
        <v>0</v>
      </c>
      <c r="M23" s="250">
        <f>'T2 2024'!I24</f>
        <v>0</v>
      </c>
      <c r="N23" s="251">
        <f>'T2 2024'!J24</f>
        <v>0</v>
      </c>
      <c r="O23" s="247">
        <f>'T3 2024'!H24</f>
        <v>0</v>
      </c>
      <c r="P23" s="248">
        <f>'T3 2024'!I24</f>
        <v>0</v>
      </c>
      <c r="Q23" s="248">
        <f>'T3 2024'!J24</f>
        <v>0</v>
      </c>
      <c r="R23" s="248">
        <f>'T3 2024'!K24</f>
        <v>0</v>
      </c>
      <c r="S23" s="249">
        <f>'T3 2024'!L24</f>
        <v>0</v>
      </c>
      <c r="T23" s="252">
        <f>'T4 2024'!H24</f>
        <v>0</v>
      </c>
      <c r="U23" s="203">
        <f t="shared" si="10"/>
        <v>0</v>
      </c>
      <c r="V23" s="241">
        <f t="shared" si="11"/>
        <v>0</v>
      </c>
      <c r="W23" s="86"/>
      <c r="X23" s="242" t="b">
        <f>'T1 2024'!T24</f>
        <v>0</v>
      </c>
      <c r="Y23" s="243">
        <f>'T2 2024'!S24</f>
        <v>0</v>
      </c>
      <c r="Z23" s="244">
        <f t="shared" si="12"/>
        <v>0</v>
      </c>
      <c r="AA23" s="245">
        <f t="shared" si="14"/>
        <v>0</v>
      </c>
      <c r="AB23" s="86"/>
      <c r="AC23" s="152">
        <f>'T2 2024'!S24</f>
        <v>0</v>
      </c>
      <c r="AD23" s="245">
        <f t="shared" si="13"/>
        <v>0</v>
      </c>
      <c r="AE23" s="86"/>
      <c r="AF23" s="92">
        <f t="shared" si="2"/>
        <v>0</v>
      </c>
      <c r="AG23" s="604"/>
      <c r="AH23" s="84"/>
      <c r="AI23" s="56">
        <f t="shared" si="3"/>
        <v>0</v>
      </c>
      <c r="AJ23" s="56">
        <f t="shared" si="4"/>
        <v>0</v>
      </c>
      <c r="AK23" s="56">
        <f t="shared" si="5"/>
        <v>0</v>
      </c>
      <c r="AL23" s="56">
        <f t="shared" si="6"/>
        <v>0</v>
      </c>
      <c r="AM23" s="56">
        <f t="shared" si="7"/>
        <v>0</v>
      </c>
      <c r="AN23" s="56">
        <f t="shared" si="8"/>
        <v>0</v>
      </c>
      <c r="AO23" s="56">
        <f t="shared" si="9"/>
        <v>0</v>
      </c>
    </row>
    <row r="24" spans="2:41" x14ac:dyDescent="0.25">
      <c r="B24" s="82"/>
      <c r="C24" s="246">
        <f>'T1 2024'!C25</f>
        <v>14</v>
      </c>
      <c r="D24" s="94">
        <f>'T1 2024'!D25</f>
        <v>0</v>
      </c>
      <c r="E24" s="142">
        <f>'T1 2024'!E25</f>
        <v>0</v>
      </c>
      <c r="F24" s="142">
        <f>'T1 2024'!F25</f>
        <v>0</v>
      </c>
      <c r="G24" s="142">
        <f>'T1 2024'!G25</f>
        <v>0</v>
      </c>
      <c r="H24" s="247">
        <f>'T1 2024'!H25</f>
        <v>0</v>
      </c>
      <c r="I24" s="248">
        <f>'T1 2024'!I25</f>
        <v>0</v>
      </c>
      <c r="J24" s="248">
        <f>'T1 2024'!J25</f>
        <v>0</v>
      </c>
      <c r="K24" s="249">
        <f>'T1 2024'!K25</f>
        <v>0</v>
      </c>
      <c r="L24" s="250">
        <f>'T2 2024'!H25</f>
        <v>0</v>
      </c>
      <c r="M24" s="250">
        <f>'T2 2024'!I25</f>
        <v>0</v>
      </c>
      <c r="N24" s="251">
        <f>'T2 2024'!J25</f>
        <v>0</v>
      </c>
      <c r="O24" s="247">
        <f>'T3 2024'!H25</f>
        <v>0</v>
      </c>
      <c r="P24" s="248">
        <f>'T3 2024'!I25</f>
        <v>0</v>
      </c>
      <c r="Q24" s="248">
        <f>'T3 2024'!J25</f>
        <v>0</v>
      </c>
      <c r="R24" s="248">
        <f>'T3 2024'!K25</f>
        <v>0</v>
      </c>
      <c r="S24" s="249">
        <f>'T3 2024'!L25</f>
        <v>0</v>
      </c>
      <c r="T24" s="252">
        <f>'T4 2024'!H25</f>
        <v>0</v>
      </c>
      <c r="U24" s="203">
        <f t="shared" si="10"/>
        <v>0</v>
      </c>
      <c r="V24" s="241">
        <f t="shared" si="11"/>
        <v>0</v>
      </c>
      <c r="W24" s="86"/>
      <c r="X24" s="242" t="b">
        <f>'T1 2024'!T25</f>
        <v>0</v>
      </c>
      <c r="Y24" s="243">
        <f>'T2 2024'!S25</f>
        <v>0</v>
      </c>
      <c r="Z24" s="244">
        <f t="shared" si="12"/>
        <v>0</v>
      </c>
      <c r="AA24" s="245">
        <f t="shared" si="14"/>
        <v>0</v>
      </c>
      <c r="AB24" s="86"/>
      <c r="AC24" s="152">
        <f>'T2 2024'!S25</f>
        <v>0</v>
      </c>
      <c r="AD24" s="245">
        <f t="shared" si="13"/>
        <v>0</v>
      </c>
      <c r="AE24" s="86"/>
      <c r="AF24" s="92">
        <f t="shared" si="2"/>
        <v>0</v>
      </c>
      <c r="AG24" s="604"/>
      <c r="AH24" s="84"/>
      <c r="AI24" s="56">
        <f t="shared" si="3"/>
        <v>0</v>
      </c>
      <c r="AJ24" s="56">
        <f t="shared" si="4"/>
        <v>0</v>
      </c>
      <c r="AK24" s="56">
        <f t="shared" si="5"/>
        <v>0</v>
      </c>
      <c r="AL24" s="56">
        <f t="shared" si="6"/>
        <v>0</v>
      </c>
      <c r="AM24" s="56">
        <f t="shared" si="7"/>
        <v>0</v>
      </c>
      <c r="AN24" s="56">
        <f t="shared" si="8"/>
        <v>0</v>
      </c>
      <c r="AO24" s="56">
        <f t="shared" si="9"/>
        <v>0</v>
      </c>
    </row>
    <row r="25" spans="2:41" x14ac:dyDescent="0.25">
      <c r="B25" s="82"/>
      <c r="C25" s="246">
        <f>'T1 2024'!C26</f>
        <v>15</v>
      </c>
      <c r="D25" s="94">
        <f>'T1 2024'!D26</f>
        <v>0</v>
      </c>
      <c r="E25" s="142">
        <f>'T1 2024'!E26</f>
        <v>0</v>
      </c>
      <c r="F25" s="142">
        <f>'T1 2024'!F26</f>
        <v>0</v>
      </c>
      <c r="G25" s="142">
        <f>'T1 2024'!G26</f>
        <v>0</v>
      </c>
      <c r="H25" s="247">
        <f>'T1 2024'!H26</f>
        <v>0</v>
      </c>
      <c r="I25" s="248">
        <f>'T1 2024'!I26</f>
        <v>0</v>
      </c>
      <c r="J25" s="248">
        <f>'T1 2024'!J26</f>
        <v>0</v>
      </c>
      <c r="K25" s="249">
        <f>'T1 2024'!K26</f>
        <v>0</v>
      </c>
      <c r="L25" s="250">
        <f>'T2 2024'!H26</f>
        <v>0</v>
      </c>
      <c r="M25" s="250">
        <f>'T2 2024'!I26</f>
        <v>0</v>
      </c>
      <c r="N25" s="251">
        <f>'T2 2024'!J26</f>
        <v>0</v>
      </c>
      <c r="O25" s="247">
        <f>'T3 2024'!H26</f>
        <v>0</v>
      </c>
      <c r="P25" s="248">
        <f>'T3 2024'!I26</f>
        <v>0</v>
      </c>
      <c r="Q25" s="248">
        <f>'T3 2024'!J26</f>
        <v>0</v>
      </c>
      <c r="R25" s="248">
        <f>'T3 2024'!K26</f>
        <v>0</v>
      </c>
      <c r="S25" s="249">
        <f>'T3 2024'!L26</f>
        <v>0</v>
      </c>
      <c r="T25" s="252">
        <f>'T4 2024'!H26</f>
        <v>0</v>
      </c>
      <c r="U25" s="203">
        <f t="shared" si="10"/>
        <v>0</v>
      </c>
      <c r="V25" s="241">
        <f t="shared" si="11"/>
        <v>0</v>
      </c>
      <c r="W25" s="86"/>
      <c r="X25" s="242" t="b">
        <f>'T1 2024'!T26</f>
        <v>0</v>
      </c>
      <c r="Y25" s="243">
        <f>'T2 2024'!S26</f>
        <v>0</v>
      </c>
      <c r="Z25" s="244">
        <f t="shared" si="12"/>
        <v>0</v>
      </c>
      <c r="AA25" s="245">
        <f t="shared" si="14"/>
        <v>0</v>
      </c>
      <c r="AB25" s="86"/>
      <c r="AC25" s="152">
        <f>'T2 2024'!S26</f>
        <v>0</v>
      </c>
      <c r="AD25" s="245">
        <f t="shared" si="13"/>
        <v>0</v>
      </c>
      <c r="AE25" s="86"/>
      <c r="AF25" s="92">
        <f t="shared" si="2"/>
        <v>0</v>
      </c>
      <c r="AG25" s="604"/>
      <c r="AH25" s="84"/>
      <c r="AI25" s="56">
        <f t="shared" si="3"/>
        <v>0</v>
      </c>
      <c r="AJ25" s="56">
        <f t="shared" si="4"/>
        <v>0</v>
      </c>
      <c r="AK25" s="56">
        <f t="shared" si="5"/>
        <v>0</v>
      </c>
      <c r="AL25" s="56">
        <f t="shared" si="6"/>
        <v>0</v>
      </c>
      <c r="AM25" s="56">
        <f t="shared" si="7"/>
        <v>0</v>
      </c>
      <c r="AN25" s="56">
        <f t="shared" si="8"/>
        <v>0</v>
      </c>
      <c r="AO25" s="56">
        <f t="shared" si="9"/>
        <v>0</v>
      </c>
    </row>
    <row r="26" spans="2:41" x14ac:dyDescent="0.25">
      <c r="B26" s="82"/>
      <c r="C26" s="246">
        <f>'T1 2024'!C27</f>
        <v>16</v>
      </c>
      <c r="D26" s="94">
        <f>'T1 2024'!D27</f>
        <v>0</v>
      </c>
      <c r="E26" s="142">
        <f>'T1 2024'!E27</f>
        <v>0</v>
      </c>
      <c r="F26" s="142">
        <f>'T1 2024'!F27</f>
        <v>0</v>
      </c>
      <c r="G26" s="142">
        <f>'T1 2024'!G27</f>
        <v>0</v>
      </c>
      <c r="H26" s="247">
        <f>'T1 2024'!H27</f>
        <v>0</v>
      </c>
      <c r="I26" s="248">
        <f>'T1 2024'!I27</f>
        <v>0</v>
      </c>
      <c r="J26" s="248">
        <f>'T1 2024'!J27</f>
        <v>0</v>
      </c>
      <c r="K26" s="249">
        <f>'T1 2024'!K27</f>
        <v>0</v>
      </c>
      <c r="L26" s="250">
        <f>'T2 2024'!H27</f>
        <v>0</v>
      </c>
      <c r="M26" s="250">
        <f>'T2 2024'!I27</f>
        <v>0</v>
      </c>
      <c r="N26" s="251">
        <f>'T2 2024'!J27</f>
        <v>0</v>
      </c>
      <c r="O26" s="247">
        <f>'T3 2024'!H27</f>
        <v>0</v>
      </c>
      <c r="P26" s="248">
        <f>'T3 2024'!I27</f>
        <v>0</v>
      </c>
      <c r="Q26" s="248">
        <f>'T3 2024'!J27</f>
        <v>0</v>
      </c>
      <c r="R26" s="248">
        <f>'T3 2024'!K27</f>
        <v>0</v>
      </c>
      <c r="S26" s="249">
        <f>'T3 2024'!L27</f>
        <v>0</v>
      </c>
      <c r="T26" s="252">
        <f>'T4 2024'!H27</f>
        <v>0</v>
      </c>
      <c r="U26" s="203">
        <f t="shared" si="10"/>
        <v>0</v>
      </c>
      <c r="V26" s="241">
        <f t="shared" si="11"/>
        <v>0</v>
      </c>
      <c r="W26" s="86"/>
      <c r="X26" s="242" t="b">
        <f>'T1 2024'!T27</f>
        <v>0</v>
      </c>
      <c r="Y26" s="243">
        <f>'T2 2024'!S27</f>
        <v>0</v>
      </c>
      <c r="Z26" s="244">
        <f t="shared" si="12"/>
        <v>0</v>
      </c>
      <c r="AA26" s="245">
        <f t="shared" si="14"/>
        <v>0</v>
      </c>
      <c r="AB26" s="86"/>
      <c r="AC26" s="152">
        <f>'T2 2024'!S27</f>
        <v>0</v>
      </c>
      <c r="AD26" s="245">
        <f t="shared" si="13"/>
        <v>0</v>
      </c>
      <c r="AE26" s="86"/>
      <c r="AF26" s="92">
        <f t="shared" si="2"/>
        <v>0</v>
      </c>
      <c r="AG26" s="604"/>
      <c r="AH26" s="84"/>
      <c r="AI26" s="56">
        <f t="shared" si="3"/>
        <v>0</v>
      </c>
      <c r="AJ26" s="56">
        <f t="shared" si="4"/>
        <v>0</v>
      </c>
      <c r="AK26" s="56">
        <f t="shared" si="5"/>
        <v>0</v>
      </c>
      <c r="AL26" s="56">
        <f t="shared" si="6"/>
        <v>0</v>
      </c>
      <c r="AM26" s="56">
        <f t="shared" si="7"/>
        <v>0</v>
      </c>
      <c r="AN26" s="56">
        <f t="shared" si="8"/>
        <v>0</v>
      </c>
      <c r="AO26" s="56">
        <f t="shared" si="9"/>
        <v>0</v>
      </c>
    </row>
    <row r="27" spans="2:41" x14ac:dyDescent="0.25">
      <c r="B27" s="82"/>
      <c r="C27" s="246">
        <f>'T1 2024'!C28</f>
        <v>17</v>
      </c>
      <c r="D27" s="94">
        <f>'T1 2024'!D28</f>
        <v>0</v>
      </c>
      <c r="E27" s="142">
        <f>'T1 2024'!E28</f>
        <v>0</v>
      </c>
      <c r="F27" s="142">
        <f>'T1 2024'!F28</f>
        <v>0</v>
      </c>
      <c r="G27" s="142">
        <f>'T1 2024'!G28</f>
        <v>0</v>
      </c>
      <c r="H27" s="247">
        <f>'T1 2024'!H28</f>
        <v>0</v>
      </c>
      <c r="I27" s="248">
        <f>'T1 2024'!I28</f>
        <v>0</v>
      </c>
      <c r="J27" s="248">
        <f>'T1 2024'!J28</f>
        <v>0</v>
      </c>
      <c r="K27" s="249">
        <f>'T1 2024'!K28</f>
        <v>0</v>
      </c>
      <c r="L27" s="250">
        <f>'T2 2024'!H28</f>
        <v>0</v>
      </c>
      <c r="M27" s="250">
        <f>'T2 2024'!I28</f>
        <v>0</v>
      </c>
      <c r="N27" s="251">
        <f>'T2 2024'!J28</f>
        <v>0</v>
      </c>
      <c r="O27" s="247">
        <f>'T3 2024'!H28</f>
        <v>0</v>
      </c>
      <c r="P27" s="248">
        <f>'T3 2024'!I28</f>
        <v>0</v>
      </c>
      <c r="Q27" s="248">
        <f>'T3 2024'!J28</f>
        <v>0</v>
      </c>
      <c r="R27" s="248">
        <f>'T3 2024'!K28</f>
        <v>0</v>
      </c>
      <c r="S27" s="249">
        <f>'T3 2024'!L28</f>
        <v>0</v>
      </c>
      <c r="T27" s="252">
        <f>'T4 2024'!H28</f>
        <v>0</v>
      </c>
      <c r="U27" s="203">
        <f t="shared" si="10"/>
        <v>0</v>
      </c>
      <c r="V27" s="241">
        <f t="shared" si="11"/>
        <v>0</v>
      </c>
      <c r="W27" s="86"/>
      <c r="X27" s="242" t="b">
        <f>'T1 2024'!T28</f>
        <v>0</v>
      </c>
      <c r="Y27" s="243">
        <f>'T2 2024'!S28</f>
        <v>0</v>
      </c>
      <c r="Z27" s="244">
        <f t="shared" si="12"/>
        <v>0</v>
      </c>
      <c r="AA27" s="245">
        <f t="shared" si="14"/>
        <v>0</v>
      </c>
      <c r="AB27" s="86"/>
      <c r="AC27" s="152">
        <f>'T2 2024'!S28</f>
        <v>0</v>
      </c>
      <c r="AD27" s="245">
        <f t="shared" si="13"/>
        <v>0</v>
      </c>
      <c r="AE27" s="86"/>
      <c r="AF27" s="92">
        <f t="shared" si="2"/>
        <v>0</v>
      </c>
      <c r="AG27" s="604"/>
      <c r="AH27" s="84"/>
      <c r="AI27" s="56">
        <f t="shared" si="3"/>
        <v>0</v>
      </c>
      <c r="AJ27" s="56">
        <f t="shared" si="4"/>
        <v>0</v>
      </c>
      <c r="AK27" s="56">
        <f t="shared" si="5"/>
        <v>0</v>
      </c>
      <c r="AL27" s="56">
        <f t="shared" si="6"/>
        <v>0</v>
      </c>
      <c r="AM27" s="56">
        <f t="shared" si="7"/>
        <v>0</v>
      </c>
      <c r="AN27" s="56">
        <f t="shared" si="8"/>
        <v>0</v>
      </c>
      <c r="AO27" s="56">
        <f t="shared" si="9"/>
        <v>0</v>
      </c>
    </row>
    <row r="28" spans="2:41" x14ac:dyDescent="0.25">
      <c r="B28" s="82"/>
      <c r="C28" s="246">
        <f>'T1 2024'!C29</f>
        <v>18</v>
      </c>
      <c r="D28" s="94">
        <f>'T1 2024'!D29</f>
        <v>0</v>
      </c>
      <c r="E28" s="142">
        <f>'T1 2024'!E29</f>
        <v>0</v>
      </c>
      <c r="F28" s="142">
        <f>'T1 2024'!F29</f>
        <v>0</v>
      </c>
      <c r="G28" s="142">
        <f>'T1 2024'!G29</f>
        <v>0</v>
      </c>
      <c r="H28" s="247">
        <f>'T1 2024'!H29</f>
        <v>0</v>
      </c>
      <c r="I28" s="248">
        <f>'T1 2024'!I29</f>
        <v>0</v>
      </c>
      <c r="J28" s="248">
        <f>'T1 2024'!J29</f>
        <v>0</v>
      </c>
      <c r="K28" s="249">
        <f>'T1 2024'!K29</f>
        <v>0</v>
      </c>
      <c r="L28" s="250">
        <f>'T2 2024'!H29</f>
        <v>0</v>
      </c>
      <c r="M28" s="250">
        <f>'T2 2024'!I29</f>
        <v>0</v>
      </c>
      <c r="N28" s="251">
        <f>'T2 2024'!J29</f>
        <v>0</v>
      </c>
      <c r="O28" s="247">
        <f>'T3 2024'!H29</f>
        <v>0</v>
      </c>
      <c r="P28" s="248">
        <f>'T3 2024'!I29</f>
        <v>0</v>
      </c>
      <c r="Q28" s="248">
        <f>'T3 2024'!J29</f>
        <v>0</v>
      </c>
      <c r="R28" s="248">
        <f>'T3 2024'!K29</f>
        <v>0</v>
      </c>
      <c r="S28" s="249">
        <f>'T3 2024'!L29</f>
        <v>0</v>
      </c>
      <c r="T28" s="252">
        <f>'T4 2024'!H29</f>
        <v>0</v>
      </c>
      <c r="U28" s="203">
        <f t="shared" si="10"/>
        <v>0</v>
      </c>
      <c r="V28" s="241">
        <f t="shared" si="11"/>
        <v>0</v>
      </c>
      <c r="W28" s="86"/>
      <c r="X28" s="242" t="b">
        <f>'T1 2024'!T29</f>
        <v>0</v>
      </c>
      <c r="Y28" s="243">
        <f>'T2 2024'!S29</f>
        <v>0</v>
      </c>
      <c r="Z28" s="244">
        <f t="shared" si="12"/>
        <v>0</v>
      </c>
      <c r="AA28" s="245">
        <f t="shared" si="14"/>
        <v>0</v>
      </c>
      <c r="AB28" s="86"/>
      <c r="AC28" s="152">
        <f>'T2 2024'!S29</f>
        <v>0</v>
      </c>
      <c r="AD28" s="245">
        <f t="shared" si="13"/>
        <v>0</v>
      </c>
      <c r="AE28" s="86"/>
      <c r="AF28" s="92">
        <f t="shared" si="2"/>
        <v>0</v>
      </c>
      <c r="AG28" s="604"/>
      <c r="AH28" s="84"/>
      <c r="AI28" s="56">
        <f t="shared" si="3"/>
        <v>0</v>
      </c>
      <c r="AJ28" s="56">
        <f t="shared" si="4"/>
        <v>0</v>
      </c>
      <c r="AK28" s="56">
        <f t="shared" si="5"/>
        <v>0</v>
      </c>
      <c r="AL28" s="56">
        <f t="shared" si="6"/>
        <v>0</v>
      </c>
      <c r="AM28" s="56">
        <f t="shared" si="7"/>
        <v>0</v>
      </c>
      <c r="AN28" s="56">
        <f t="shared" si="8"/>
        <v>0</v>
      </c>
      <c r="AO28" s="56">
        <f t="shared" si="9"/>
        <v>0</v>
      </c>
    </row>
    <row r="29" spans="2:41" x14ac:dyDescent="0.25">
      <c r="B29" s="82"/>
      <c r="C29" s="246">
        <f>'T1 2024'!C30</f>
        <v>19</v>
      </c>
      <c r="D29" s="94">
        <f>'T1 2024'!D30</f>
        <v>0</v>
      </c>
      <c r="E29" s="142">
        <f>'T1 2024'!E30</f>
        <v>0</v>
      </c>
      <c r="F29" s="142">
        <f>'T1 2024'!F30</f>
        <v>0</v>
      </c>
      <c r="G29" s="142">
        <f>'T1 2024'!G30</f>
        <v>0</v>
      </c>
      <c r="H29" s="247">
        <f>'T1 2024'!H30</f>
        <v>0</v>
      </c>
      <c r="I29" s="248">
        <f>'T1 2024'!I30</f>
        <v>0</v>
      </c>
      <c r="J29" s="248">
        <f>'T1 2024'!J30</f>
        <v>0</v>
      </c>
      <c r="K29" s="249">
        <f>'T1 2024'!K30</f>
        <v>0</v>
      </c>
      <c r="L29" s="250">
        <f>'T2 2024'!H30</f>
        <v>0</v>
      </c>
      <c r="M29" s="250">
        <f>'T2 2024'!I30</f>
        <v>0</v>
      </c>
      <c r="N29" s="251">
        <f>'T2 2024'!J30</f>
        <v>0</v>
      </c>
      <c r="O29" s="247">
        <f>'T3 2024'!H30</f>
        <v>0</v>
      </c>
      <c r="P29" s="248">
        <f>'T3 2024'!I30</f>
        <v>0</v>
      </c>
      <c r="Q29" s="248">
        <f>'T3 2024'!J30</f>
        <v>0</v>
      </c>
      <c r="R29" s="248">
        <f>'T3 2024'!K30</f>
        <v>0</v>
      </c>
      <c r="S29" s="249">
        <f>'T3 2024'!L30</f>
        <v>0</v>
      </c>
      <c r="T29" s="252">
        <f>'T4 2024'!H30</f>
        <v>0</v>
      </c>
      <c r="U29" s="203">
        <f t="shared" si="10"/>
        <v>0</v>
      </c>
      <c r="V29" s="241">
        <f t="shared" si="11"/>
        <v>0</v>
      </c>
      <c r="W29" s="86"/>
      <c r="X29" s="242" t="b">
        <f>'T1 2024'!T30</f>
        <v>0</v>
      </c>
      <c r="Y29" s="243">
        <f>'T2 2024'!S30</f>
        <v>0</v>
      </c>
      <c r="Z29" s="244">
        <f t="shared" si="12"/>
        <v>0</v>
      </c>
      <c r="AA29" s="245">
        <f t="shared" si="14"/>
        <v>0</v>
      </c>
      <c r="AB29" s="86"/>
      <c r="AC29" s="152">
        <f>'T2 2024'!S30</f>
        <v>0</v>
      </c>
      <c r="AD29" s="245">
        <f t="shared" si="13"/>
        <v>0</v>
      </c>
      <c r="AE29" s="86"/>
      <c r="AF29" s="92">
        <f t="shared" si="2"/>
        <v>0</v>
      </c>
      <c r="AG29" s="604"/>
      <c r="AH29" s="84"/>
      <c r="AI29" s="56">
        <f t="shared" si="3"/>
        <v>0</v>
      </c>
      <c r="AJ29" s="56">
        <f t="shared" si="4"/>
        <v>0</v>
      </c>
      <c r="AK29" s="56">
        <f t="shared" si="5"/>
        <v>0</v>
      </c>
      <c r="AL29" s="56">
        <f t="shared" si="6"/>
        <v>0</v>
      </c>
      <c r="AM29" s="56">
        <f t="shared" si="7"/>
        <v>0</v>
      </c>
      <c r="AN29" s="56">
        <f t="shared" si="8"/>
        <v>0</v>
      </c>
      <c r="AO29" s="56">
        <f t="shared" si="9"/>
        <v>0</v>
      </c>
    </row>
    <row r="30" spans="2:41" x14ac:dyDescent="0.25">
      <c r="B30" s="82"/>
      <c r="C30" s="246">
        <f>'T1 2024'!C31</f>
        <v>20</v>
      </c>
      <c r="D30" s="94">
        <f>'T1 2024'!D31</f>
        <v>0</v>
      </c>
      <c r="E30" s="142">
        <f>'T1 2024'!E31</f>
        <v>0</v>
      </c>
      <c r="F30" s="142">
        <f>'T1 2024'!F31</f>
        <v>0</v>
      </c>
      <c r="G30" s="142">
        <f>'T1 2024'!G31</f>
        <v>0</v>
      </c>
      <c r="H30" s="247">
        <f>'T1 2024'!H31</f>
        <v>0</v>
      </c>
      <c r="I30" s="248">
        <f>'T1 2024'!I31</f>
        <v>0</v>
      </c>
      <c r="J30" s="248">
        <f>'T1 2024'!J31</f>
        <v>0</v>
      </c>
      <c r="K30" s="249">
        <f>'T1 2024'!K31</f>
        <v>0</v>
      </c>
      <c r="L30" s="250">
        <f>'T2 2024'!H31</f>
        <v>0</v>
      </c>
      <c r="M30" s="250">
        <f>'T2 2024'!I31</f>
        <v>0</v>
      </c>
      <c r="N30" s="251">
        <f>'T2 2024'!J31</f>
        <v>0</v>
      </c>
      <c r="O30" s="247">
        <f>'T3 2024'!H31</f>
        <v>0</v>
      </c>
      <c r="P30" s="248">
        <f>'T3 2024'!I31</f>
        <v>0</v>
      </c>
      <c r="Q30" s="248">
        <f>'T3 2024'!J31</f>
        <v>0</v>
      </c>
      <c r="R30" s="248">
        <f>'T3 2024'!K31</f>
        <v>0</v>
      </c>
      <c r="S30" s="249">
        <f>'T3 2024'!L31</f>
        <v>0</v>
      </c>
      <c r="T30" s="252">
        <f>'T4 2024'!H31</f>
        <v>0</v>
      </c>
      <c r="U30" s="203">
        <f t="shared" si="10"/>
        <v>0</v>
      </c>
      <c r="V30" s="241">
        <f t="shared" si="11"/>
        <v>0</v>
      </c>
      <c r="W30" s="86"/>
      <c r="X30" s="242" t="b">
        <f>'T1 2024'!T31</f>
        <v>0</v>
      </c>
      <c r="Y30" s="243">
        <f>'T2 2024'!S31</f>
        <v>0</v>
      </c>
      <c r="Z30" s="244">
        <f t="shared" si="12"/>
        <v>0</v>
      </c>
      <c r="AA30" s="245">
        <f t="shared" si="14"/>
        <v>0</v>
      </c>
      <c r="AB30" s="86"/>
      <c r="AC30" s="152">
        <f>'T2 2024'!S31</f>
        <v>0</v>
      </c>
      <c r="AD30" s="245">
        <f t="shared" si="13"/>
        <v>0</v>
      </c>
      <c r="AE30" s="86"/>
      <c r="AF30" s="92">
        <f t="shared" si="2"/>
        <v>0</v>
      </c>
      <c r="AG30" s="604"/>
      <c r="AH30" s="84"/>
      <c r="AI30" s="56">
        <f t="shared" si="3"/>
        <v>0</v>
      </c>
      <c r="AJ30" s="56">
        <f t="shared" si="4"/>
        <v>0</v>
      </c>
      <c r="AK30" s="56">
        <f t="shared" si="5"/>
        <v>0</v>
      </c>
      <c r="AL30" s="56">
        <f t="shared" si="6"/>
        <v>0</v>
      </c>
      <c r="AM30" s="56">
        <f t="shared" si="7"/>
        <v>0</v>
      </c>
      <c r="AN30" s="56">
        <f t="shared" si="8"/>
        <v>0</v>
      </c>
      <c r="AO30" s="56">
        <f t="shared" si="9"/>
        <v>0</v>
      </c>
    </row>
    <row r="31" spans="2:41" x14ac:dyDescent="0.25">
      <c r="B31" s="82"/>
      <c r="C31" s="246">
        <f>'T1 2024'!C32</f>
        <v>21</v>
      </c>
      <c r="D31" s="94">
        <f>'T1 2024'!D32</f>
        <v>0</v>
      </c>
      <c r="E31" s="142">
        <f>'T1 2024'!E32</f>
        <v>0</v>
      </c>
      <c r="F31" s="142">
        <f>'T1 2024'!F32</f>
        <v>0</v>
      </c>
      <c r="G31" s="142">
        <f>'T1 2024'!G32</f>
        <v>0</v>
      </c>
      <c r="H31" s="247">
        <f>'T1 2024'!H32</f>
        <v>0</v>
      </c>
      <c r="I31" s="248">
        <f>'T1 2024'!I32</f>
        <v>0</v>
      </c>
      <c r="J31" s="248">
        <f>'T1 2024'!J32</f>
        <v>0</v>
      </c>
      <c r="K31" s="249">
        <f>'T1 2024'!K32</f>
        <v>0</v>
      </c>
      <c r="L31" s="250">
        <f>'T2 2024'!H32</f>
        <v>0</v>
      </c>
      <c r="M31" s="250">
        <f>'T2 2024'!I32</f>
        <v>0</v>
      </c>
      <c r="N31" s="251">
        <f>'T2 2024'!J32</f>
        <v>0</v>
      </c>
      <c r="O31" s="247">
        <f>'T3 2024'!H32</f>
        <v>0</v>
      </c>
      <c r="P31" s="248">
        <f>'T3 2024'!I32</f>
        <v>0</v>
      </c>
      <c r="Q31" s="248">
        <f>'T3 2024'!J32</f>
        <v>0</v>
      </c>
      <c r="R31" s="248">
        <f>'T3 2024'!K32</f>
        <v>0</v>
      </c>
      <c r="S31" s="249">
        <f>'T3 2024'!L32</f>
        <v>0</v>
      </c>
      <c r="T31" s="252">
        <f>'T4 2024'!H32</f>
        <v>0</v>
      </c>
      <c r="U31" s="203">
        <f t="shared" si="10"/>
        <v>0</v>
      </c>
      <c r="V31" s="241">
        <f t="shared" si="11"/>
        <v>0</v>
      </c>
      <c r="W31" s="86"/>
      <c r="X31" s="242" t="b">
        <f>'T1 2024'!T32</f>
        <v>0</v>
      </c>
      <c r="Y31" s="243">
        <f>'T2 2024'!S32</f>
        <v>0</v>
      </c>
      <c r="Z31" s="244">
        <f t="shared" si="12"/>
        <v>0</v>
      </c>
      <c r="AA31" s="245">
        <f t="shared" si="14"/>
        <v>0</v>
      </c>
      <c r="AB31" s="86"/>
      <c r="AC31" s="152">
        <f>'T2 2024'!S32</f>
        <v>0</v>
      </c>
      <c r="AD31" s="245">
        <f t="shared" si="13"/>
        <v>0</v>
      </c>
      <c r="AE31" s="86"/>
      <c r="AF31" s="92">
        <f t="shared" si="2"/>
        <v>0</v>
      </c>
      <c r="AG31" s="604"/>
      <c r="AH31" s="84"/>
      <c r="AI31" s="56">
        <f t="shared" si="3"/>
        <v>0</v>
      </c>
      <c r="AJ31" s="56">
        <f t="shared" si="4"/>
        <v>0</v>
      </c>
      <c r="AK31" s="56">
        <f t="shared" si="5"/>
        <v>0</v>
      </c>
      <c r="AL31" s="56">
        <f t="shared" si="6"/>
        <v>0</v>
      </c>
      <c r="AM31" s="56">
        <f t="shared" si="7"/>
        <v>0</v>
      </c>
      <c r="AN31" s="56">
        <f t="shared" si="8"/>
        <v>0</v>
      </c>
      <c r="AO31" s="56">
        <f t="shared" si="9"/>
        <v>0</v>
      </c>
    </row>
    <row r="32" spans="2:41" x14ac:dyDescent="0.25">
      <c r="B32" s="82"/>
      <c r="C32" s="246">
        <f>'T1 2024'!C33</f>
        <v>22</v>
      </c>
      <c r="D32" s="94">
        <f>'T1 2024'!D33</f>
        <v>0</v>
      </c>
      <c r="E32" s="142">
        <f>'T1 2024'!E33</f>
        <v>0</v>
      </c>
      <c r="F32" s="142">
        <f>'T1 2024'!F33</f>
        <v>0</v>
      </c>
      <c r="G32" s="142">
        <f>'T1 2024'!G33</f>
        <v>0</v>
      </c>
      <c r="H32" s="247">
        <f>'T1 2024'!H33</f>
        <v>0</v>
      </c>
      <c r="I32" s="248">
        <f>'T1 2024'!I33</f>
        <v>0</v>
      </c>
      <c r="J32" s="248">
        <f>'T1 2024'!J33</f>
        <v>0</v>
      </c>
      <c r="K32" s="249">
        <f>'T1 2024'!K33</f>
        <v>0</v>
      </c>
      <c r="L32" s="250">
        <f>'T2 2024'!H33</f>
        <v>0</v>
      </c>
      <c r="M32" s="250">
        <f>'T2 2024'!I33</f>
        <v>0</v>
      </c>
      <c r="N32" s="251">
        <f>'T2 2024'!J33</f>
        <v>0</v>
      </c>
      <c r="O32" s="247">
        <f>'T3 2024'!H33</f>
        <v>0</v>
      </c>
      <c r="P32" s="248">
        <f>'T3 2024'!I33</f>
        <v>0</v>
      </c>
      <c r="Q32" s="248">
        <f>'T3 2024'!J33</f>
        <v>0</v>
      </c>
      <c r="R32" s="248">
        <f>'T3 2024'!K33</f>
        <v>0</v>
      </c>
      <c r="S32" s="249">
        <f>'T3 2024'!L33</f>
        <v>0</v>
      </c>
      <c r="T32" s="252">
        <f>'T4 2024'!H33</f>
        <v>0</v>
      </c>
      <c r="U32" s="203">
        <f t="shared" si="10"/>
        <v>0</v>
      </c>
      <c r="V32" s="241">
        <f t="shared" si="11"/>
        <v>0</v>
      </c>
      <c r="W32" s="86"/>
      <c r="X32" s="242" t="b">
        <f>'T1 2024'!T33</f>
        <v>0</v>
      </c>
      <c r="Y32" s="243">
        <f>'T2 2024'!S33</f>
        <v>0</v>
      </c>
      <c r="Z32" s="244">
        <f t="shared" si="12"/>
        <v>0</v>
      </c>
      <c r="AA32" s="245">
        <f t="shared" si="14"/>
        <v>0</v>
      </c>
      <c r="AB32" s="86"/>
      <c r="AC32" s="152">
        <f>'T2 2024'!S33</f>
        <v>0</v>
      </c>
      <c r="AD32" s="245">
        <f t="shared" si="13"/>
        <v>0</v>
      </c>
      <c r="AE32" s="86"/>
      <c r="AF32" s="92">
        <f t="shared" si="2"/>
        <v>0</v>
      </c>
      <c r="AG32" s="604"/>
      <c r="AH32" s="84"/>
      <c r="AI32" s="56">
        <f t="shared" si="3"/>
        <v>0</v>
      </c>
      <c r="AJ32" s="56">
        <f t="shared" si="4"/>
        <v>0</v>
      </c>
      <c r="AK32" s="56">
        <f t="shared" si="5"/>
        <v>0</v>
      </c>
      <c r="AL32" s="56">
        <f t="shared" si="6"/>
        <v>0</v>
      </c>
      <c r="AM32" s="56">
        <f t="shared" si="7"/>
        <v>0</v>
      </c>
      <c r="AN32" s="56">
        <f t="shared" si="8"/>
        <v>0</v>
      </c>
      <c r="AO32" s="56">
        <f t="shared" si="9"/>
        <v>0</v>
      </c>
    </row>
    <row r="33" spans="2:41" x14ac:dyDescent="0.25">
      <c r="B33" s="82"/>
      <c r="C33" s="246">
        <f>'T1 2024'!C34</f>
        <v>23</v>
      </c>
      <c r="D33" s="94">
        <f>'T1 2024'!D34</f>
        <v>0</v>
      </c>
      <c r="E33" s="142">
        <f>'T1 2024'!E34</f>
        <v>0</v>
      </c>
      <c r="F33" s="142">
        <f>'T1 2024'!F34</f>
        <v>0</v>
      </c>
      <c r="G33" s="142">
        <f>'T1 2024'!G34</f>
        <v>0</v>
      </c>
      <c r="H33" s="247">
        <f>'T1 2024'!H34</f>
        <v>0</v>
      </c>
      <c r="I33" s="248">
        <f>'T1 2024'!I34</f>
        <v>0</v>
      </c>
      <c r="J33" s="248">
        <f>'T1 2024'!J34</f>
        <v>0</v>
      </c>
      <c r="K33" s="249">
        <f>'T1 2024'!K34</f>
        <v>0</v>
      </c>
      <c r="L33" s="250">
        <f>'T2 2024'!H34</f>
        <v>0</v>
      </c>
      <c r="M33" s="250">
        <f>'T2 2024'!I34</f>
        <v>0</v>
      </c>
      <c r="N33" s="251">
        <f>'T2 2024'!J34</f>
        <v>0</v>
      </c>
      <c r="O33" s="247">
        <f>'T3 2024'!H34</f>
        <v>0</v>
      </c>
      <c r="P33" s="248">
        <f>'T3 2024'!I34</f>
        <v>0</v>
      </c>
      <c r="Q33" s="248">
        <f>'T3 2024'!J34</f>
        <v>0</v>
      </c>
      <c r="R33" s="248">
        <f>'T3 2024'!K34</f>
        <v>0</v>
      </c>
      <c r="S33" s="249">
        <f>'T3 2024'!L34</f>
        <v>0</v>
      </c>
      <c r="T33" s="252">
        <f>'T4 2024'!H34</f>
        <v>0</v>
      </c>
      <c r="U33" s="203">
        <f t="shared" si="10"/>
        <v>0</v>
      </c>
      <c r="V33" s="241">
        <f t="shared" si="11"/>
        <v>0</v>
      </c>
      <c r="W33" s="86"/>
      <c r="X33" s="242" t="b">
        <f>'T1 2024'!T34</f>
        <v>0</v>
      </c>
      <c r="Y33" s="243">
        <f>'T2 2024'!S34</f>
        <v>0</v>
      </c>
      <c r="Z33" s="244">
        <f t="shared" si="12"/>
        <v>0</v>
      </c>
      <c r="AA33" s="245">
        <f t="shared" si="14"/>
        <v>0</v>
      </c>
      <c r="AB33" s="86"/>
      <c r="AC33" s="152">
        <f>'T2 2024'!S34</f>
        <v>0</v>
      </c>
      <c r="AD33" s="245">
        <f t="shared" si="13"/>
        <v>0</v>
      </c>
      <c r="AE33" s="86"/>
      <c r="AF33" s="92">
        <f t="shared" si="2"/>
        <v>0</v>
      </c>
      <c r="AG33" s="604"/>
      <c r="AH33" s="84"/>
      <c r="AI33" s="56">
        <f t="shared" si="3"/>
        <v>0</v>
      </c>
      <c r="AJ33" s="56">
        <f t="shared" si="4"/>
        <v>0</v>
      </c>
      <c r="AK33" s="56">
        <f t="shared" si="5"/>
        <v>0</v>
      </c>
      <c r="AL33" s="56">
        <f t="shared" si="6"/>
        <v>0</v>
      </c>
      <c r="AM33" s="56">
        <f t="shared" si="7"/>
        <v>0</v>
      </c>
      <c r="AN33" s="56">
        <f t="shared" si="8"/>
        <v>0</v>
      </c>
      <c r="AO33" s="56">
        <f t="shared" si="9"/>
        <v>0</v>
      </c>
    </row>
    <row r="34" spans="2:41" x14ac:dyDescent="0.25">
      <c r="B34" s="82"/>
      <c r="C34" s="246">
        <f>'T1 2024'!C35</f>
        <v>24</v>
      </c>
      <c r="D34" s="94">
        <f>'T1 2024'!D35</f>
        <v>0</v>
      </c>
      <c r="E34" s="142">
        <f>'T1 2024'!E35</f>
        <v>0</v>
      </c>
      <c r="F34" s="142">
        <f>'T1 2024'!F35</f>
        <v>0</v>
      </c>
      <c r="G34" s="142">
        <f>'T1 2024'!G35</f>
        <v>0</v>
      </c>
      <c r="H34" s="247">
        <f>'T1 2024'!H35</f>
        <v>0</v>
      </c>
      <c r="I34" s="248">
        <f>'T1 2024'!I35</f>
        <v>0</v>
      </c>
      <c r="J34" s="248">
        <f>'T1 2024'!J35</f>
        <v>0</v>
      </c>
      <c r="K34" s="249">
        <f>'T1 2024'!K35</f>
        <v>0</v>
      </c>
      <c r="L34" s="250">
        <f>'T2 2024'!H35</f>
        <v>0</v>
      </c>
      <c r="M34" s="250">
        <f>'T2 2024'!I35</f>
        <v>0</v>
      </c>
      <c r="N34" s="251">
        <f>'T2 2024'!J35</f>
        <v>0</v>
      </c>
      <c r="O34" s="247">
        <f>'T3 2024'!H35</f>
        <v>0</v>
      </c>
      <c r="P34" s="248">
        <f>'T3 2024'!I35</f>
        <v>0</v>
      </c>
      <c r="Q34" s="248">
        <f>'T3 2024'!J35</f>
        <v>0</v>
      </c>
      <c r="R34" s="248">
        <f>'T3 2024'!K35</f>
        <v>0</v>
      </c>
      <c r="S34" s="249">
        <f>'T3 2024'!L35</f>
        <v>0</v>
      </c>
      <c r="T34" s="252">
        <f>'T4 2024'!H35</f>
        <v>0</v>
      </c>
      <c r="U34" s="203">
        <f t="shared" si="10"/>
        <v>0</v>
      </c>
      <c r="V34" s="241">
        <f t="shared" si="11"/>
        <v>0</v>
      </c>
      <c r="W34" s="86"/>
      <c r="X34" s="242" t="b">
        <f>'T1 2024'!T35</f>
        <v>0</v>
      </c>
      <c r="Y34" s="243">
        <f>'T2 2024'!S35</f>
        <v>0</v>
      </c>
      <c r="Z34" s="244">
        <f t="shared" si="12"/>
        <v>0</v>
      </c>
      <c r="AA34" s="245">
        <f t="shared" si="14"/>
        <v>0</v>
      </c>
      <c r="AB34" s="86"/>
      <c r="AC34" s="152">
        <f>'T2 2024'!S35</f>
        <v>0</v>
      </c>
      <c r="AD34" s="245">
        <f t="shared" si="13"/>
        <v>0</v>
      </c>
      <c r="AE34" s="86"/>
      <c r="AF34" s="92">
        <f t="shared" si="2"/>
        <v>0</v>
      </c>
      <c r="AG34" s="604"/>
      <c r="AH34" s="84"/>
      <c r="AI34" s="56">
        <f t="shared" si="3"/>
        <v>0</v>
      </c>
      <c r="AJ34" s="56">
        <f t="shared" si="4"/>
        <v>0</v>
      </c>
      <c r="AK34" s="56">
        <f t="shared" si="5"/>
        <v>0</v>
      </c>
      <c r="AL34" s="56">
        <f t="shared" si="6"/>
        <v>0</v>
      </c>
      <c r="AM34" s="56">
        <f t="shared" si="7"/>
        <v>0</v>
      </c>
      <c r="AN34" s="56">
        <f t="shared" si="8"/>
        <v>0</v>
      </c>
      <c r="AO34" s="56">
        <f t="shared" si="9"/>
        <v>0</v>
      </c>
    </row>
    <row r="35" spans="2:41" x14ac:dyDescent="0.25">
      <c r="B35" s="82"/>
      <c r="C35" s="246">
        <f>'T1 2024'!C36</f>
        <v>25</v>
      </c>
      <c r="D35" s="94">
        <f>'T1 2024'!D36</f>
        <v>0</v>
      </c>
      <c r="E35" s="142">
        <f>'T1 2024'!E36</f>
        <v>0</v>
      </c>
      <c r="F35" s="142">
        <f>'T1 2024'!F36</f>
        <v>0</v>
      </c>
      <c r="G35" s="142">
        <f>'T1 2024'!G36</f>
        <v>0</v>
      </c>
      <c r="H35" s="247">
        <f>'T1 2024'!H36</f>
        <v>0</v>
      </c>
      <c r="I35" s="248">
        <f>'T1 2024'!I36</f>
        <v>0</v>
      </c>
      <c r="J35" s="248">
        <f>'T1 2024'!J36</f>
        <v>0</v>
      </c>
      <c r="K35" s="249">
        <f>'T1 2024'!K36</f>
        <v>0</v>
      </c>
      <c r="L35" s="250">
        <f>'T2 2024'!H36</f>
        <v>0</v>
      </c>
      <c r="M35" s="250">
        <f>'T2 2024'!I36</f>
        <v>0</v>
      </c>
      <c r="N35" s="251">
        <f>'T2 2024'!J36</f>
        <v>0</v>
      </c>
      <c r="O35" s="247">
        <f>'T3 2024'!H36</f>
        <v>0</v>
      </c>
      <c r="P35" s="248">
        <f>'T3 2024'!I36</f>
        <v>0</v>
      </c>
      <c r="Q35" s="248">
        <f>'T3 2024'!J36</f>
        <v>0</v>
      </c>
      <c r="R35" s="248">
        <f>'T3 2024'!K36</f>
        <v>0</v>
      </c>
      <c r="S35" s="249">
        <f>'T3 2024'!L36</f>
        <v>0</v>
      </c>
      <c r="T35" s="252">
        <f>'T4 2024'!H36</f>
        <v>0</v>
      </c>
      <c r="U35" s="203">
        <f t="shared" si="10"/>
        <v>0</v>
      </c>
      <c r="V35" s="241">
        <f t="shared" si="11"/>
        <v>0</v>
      </c>
      <c r="W35" s="86"/>
      <c r="X35" s="242" t="b">
        <f>'T1 2024'!T36</f>
        <v>0</v>
      </c>
      <c r="Y35" s="243">
        <f>'T2 2024'!S36</f>
        <v>0</v>
      </c>
      <c r="Z35" s="244">
        <f t="shared" si="12"/>
        <v>0</v>
      </c>
      <c r="AA35" s="245">
        <f t="shared" si="14"/>
        <v>0</v>
      </c>
      <c r="AB35" s="86"/>
      <c r="AC35" s="152">
        <f>'T2 2024'!S36</f>
        <v>0</v>
      </c>
      <c r="AD35" s="245">
        <f t="shared" si="13"/>
        <v>0</v>
      </c>
      <c r="AE35" s="86"/>
      <c r="AF35" s="92">
        <f t="shared" si="2"/>
        <v>0</v>
      </c>
      <c r="AG35" s="604"/>
      <c r="AH35" s="84"/>
      <c r="AI35" s="56">
        <f t="shared" si="3"/>
        <v>0</v>
      </c>
      <c r="AJ35" s="56">
        <f t="shared" si="4"/>
        <v>0</v>
      </c>
      <c r="AK35" s="56">
        <f t="shared" si="5"/>
        <v>0</v>
      </c>
      <c r="AL35" s="56">
        <f t="shared" si="6"/>
        <v>0</v>
      </c>
      <c r="AM35" s="56">
        <f t="shared" si="7"/>
        <v>0</v>
      </c>
      <c r="AN35" s="56">
        <f t="shared" si="8"/>
        <v>0</v>
      </c>
      <c r="AO35" s="56">
        <f t="shared" si="9"/>
        <v>0</v>
      </c>
    </row>
    <row r="36" spans="2:41" x14ac:dyDescent="0.25">
      <c r="B36" s="82"/>
      <c r="C36" s="246">
        <f>'T1 2024'!C37</f>
        <v>26</v>
      </c>
      <c r="D36" s="94">
        <f>'T1 2024'!D37</f>
        <v>0</v>
      </c>
      <c r="E36" s="142">
        <f>'T1 2024'!E37</f>
        <v>0</v>
      </c>
      <c r="F36" s="142">
        <f>'T1 2024'!F37</f>
        <v>0</v>
      </c>
      <c r="G36" s="142">
        <f>'T1 2024'!G37</f>
        <v>0</v>
      </c>
      <c r="H36" s="247">
        <f>'T1 2024'!H37</f>
        <v>0</v>
      </c>
      <c r="I36" s="248">
        <f>'T1 2024'!I37</f>
        <v>0</v>
      </c>
      <c r="J36" s="248">
        <f>'T1 2024'!J37</f>
        <v>0</v>
      </c>
      <c r="K36" s="249">
        <f>'T1 2024'!K37</f>
        <v>0</v>
      </c>
      <c r="L36" s="250">
        <f>'T2 2024'!H37</f>
        <v>0</v>
      </c>
      <c r="M36" s="250">
        <f>'T2 2024'!I37</f>
        <v>0</v>
      </c>
      <c r="N36" s="251">
        <f>'T2 2024'!J37</f>
        <v>0</v>
      </c>
      <c r="O36" s="247">
        <f>'T3 2024'!H37</f>
        <v>0</v>
      </c>
      <c r="P36" s="248">
        <f>'T3 2024'!I37</f>
        <v>0</v>
      </c>
      <c r="Q36" s="248">
        <f>'T3 2024'!J37</f>
        <v>0</v>
      </c>
      <c r="R36" s="248">
        <f>'T3 2024'!K37</f>
        <v>0</v>
      </c>
      <c r="S36" s="249">
        <f>'T3 2024'!L37</f>
        <v>0</v>
      </c>
      <c r="T36" s="252">
        <f>'T4 2024'!H37</f>
        <v>0</v>
      </c>
      <c r="U36" s="203">
        <f t="shared" si="10"/>
        <v>0</v>
      </c>
      <c r="V36" s="241">
        <f t="shared" si="11"/>
        <v>0</v>
      </c>
      <c r="W36" s="86"/>
      <c r="X36" s="242" t="b">
        <f>'T1 2024'!T37</f>
        <v>0</v>
      </c>
      <c r="Y36" s="243">
        <f>'T2 2024'!S37</f>
        <v>0</v>
      </c>
      <c r="Z36" s="244">
        <f t="shared" si="12"/>
        <v>0</v>
      </c>
      <c r="AA36" s="245">
        <f t="shared" si="14"/>
        <v>0</v>
      </c>
      <c r="AB36" s="86"/>
      <c r="AC36" s="152">
        <f>'T2 2024'!S37</f>
        <v>0</v>
      </c>
      <c r="AD36" s="245">
        <f t="shared" si="13"/>
        <v>0</v>
      </c>
      <c r="AE36" s="86"/>
      <c r="AF36" s="92">
        <f t="shared" si="2"/>
        <v>0</v>
      </c>
      <c r="AG36" s="604"/>
      <c r="AH36" s="84"/>
      <c r="AI36" s="56">
        <f t="shared" si="3"/>
        <v>0</v>
      </c>
      <c r="AJ36" s="56">
        <f t="shared" si="4"/>
        <v>0</v>
      </c>
      <c r="AK36" s="56">
        <f t="shared" si="5"/>
        <v>0</v>
      </c>
      <c r="AL36" s="56">
        <f t="shared" si="6"/>
        <v>0</v>
      </c>
      <c r="AM36" s="56">
        <f t="shared" si="7"/>
        <v>0</v>
      </c>
      <c r="AN36" s="56">
        <f t="shared" si="8"/>
        <v>0</v>
      </c>
      <c r="AO36" s="56">
        <f t="shared" si="9"/>
        <v>0</v>
      </c>
    </row>
    <row r="37" spans="2:41" x14ac:dyDescent="0.25">
      <c r="B37" s="82"/>
      <c r="C37" s="246">
        <f>'T1 2024'!C38</f>
        <v>27</v>
      </c>
      <c r="D37" s="94">
        <f>'T1 2024'!D38</f>
        <v>0</v>
      </c>
      <c r="E37" s="142">
        <f>'T1 2024'!E38</f>
        <v>0</v>
      </c>
      <c r="F37" s="142">
        <f>'T1 2024'!F38</f>
        <v>0</v>
      </c>
      <c r="G37" s="142">
        <f>'T1 2024'!G38</f>
        <v>0</v>
      </c>
      <c r="H37" s="247">
        <f>'T1 2024'!H38</f>
        <v>0</v>
      </c>
      <c r="I37" s="248">
        <f>'T1 2024'!I38</f>
        <v>0</v>
      </c>
      <c r="J37" s="248">
        <f>'T1 2024'!J38</f>
        <v>0</v>
      </c>
      <c r="K37" s="249">
        <f>'T1 2024'!K38</f>
        <v>0</v>
      </c>
      <c r="L37" s="250">
        <f>'T2 2024'!H38</f>
        <v>0</v>
      </c>
      <c r="M37" s="250">
        <f>'T2 2024'!I38</f>
        <v>0</v>
      </c>
      <c r="N37" s="251">
        <f>'T2 2024'!J38</f>
        <v>0</v>
      </c>
      <c r="O37" s="247">
        <f>'T3 2024'!H38</f>
        <v>0</v>
      </c>
      <c r="P37" s="248">
        <f>'T3 2024'!I38</f>
        <v>0</v>
      </c>
      <c r="Q37" s="248">
        <f>'T3 2024'!J38</f>
        <v>0</v>
      </c>
      <c r="R37" s="248">
        <f>'T3 2024'!K38</f>
        <v>0</v>
      </c>
      <c r="S37" s="249">
        <f>'T3 2024'!L38</f>
        <v>0</v>
      </c>
      <c r="T37" s="252">
        <f>'T4 2024'!H38</f>
        <v>0</v>
      </c>
      <c r="U37" s="203">
        <f t="shared" si="10"/>
        <v>0</v>
      </c>
      <c r="V37" s="241">
        <f t="shared" si="11"/>
        <v>0</v>
      </c>
      <c r="W37" s="86"/>
      <c r="X37" s="242" t="b">
        <f>'T1 2024'!T38</f>
        <v>0</v>
      </c>
      <c r="Y37" s="243">
        <f>'T2 2024'!S38</f>
        <v>0</v>
      </c>
      <c r="Z37" s="244">
        <f t="shared" si="12"/>
        <v>0</v>
      </c>
      <c r="AA37" s="245">
        <f t="shared" si="14"/>
        <v>0</v>
      </c>
      <c r="AB37" s="86"/>
      <c r="AC37" s="152">
        <f>'T2 2024'!S38</f>
        <v>0</v>
      </c>
      <c r="AD37" s="245">
        <f t="shared" si="13"/>
        <v>0</v>
      </c>
      <c r="AE37" s="86"/>
      <c r="AF37" s="92">
        <f t="shared" si="2"/>
        <v>0</v>
      </c>
      <c r="AG37" s="604"/>
      <c r="AH37" s="84"/>
      <c r="AI37" s="56">
        <f t="shared" si="3"/>
        <v>0</v>
      </c>
      <c r="AJ37" s="56">
        <f t="shared" si="4"/>
        <v>0</v>
      </c>
      <c r="AK37" s="56">
        <f t="shared" si="5"/>
        <v>0</v>
      </c>
      <c r="AL37" s="56">
        <f t="shared" si="6"/>
        <v>0</v>
      </c>
      <c r="AM37" s="56">
        <f t="shared" si="7"/>
        <v>0</v>
      </c>
      <c r="AN37" s="56">
        <f t="shared" si="8"/>
        <v>0</v>
      </c>
      <c r="AO37" s="56">
        <f t="shared" si="9"/>
        <v>0</v>
      </c>
    </row>
    <row r="38" spans="2:41" x14ac:dyDescent="0.25">
      <c r="B38" s="82"/>
      <c r="C38" s="246">
        <f>'T1 2024'!C39</f>
        <v>28</v>
      </c>
      <c r="D38" s="94">
        <f>'T1 2024'!D39</f>
        <v>0</v>
      </c>
      <c r="E38" s="142">
        <f>'T1 2024'!E39</f>
        <v>0</v>
      </c>
      <c r="F38" s="142">
        <f>'T1 2024'!F39</f>
        <v>0</v>
      </c>
      <c r="G38" s="142">
        <f>'T1 2024'!G39</f>
        <v>0</v>
      </c>
      <c r="H38" s="247">
        <f>'T1 2024'!H39</f>
        <v>0</v>
      </c>
      <c r="I38" s="248">
        <f>'T1 2024'!I39</f>
        <v>0</v>
      </c>
      <c r="J38" s="248">
        <f>'T1 2024'!J39</f>
        <v>0</v>
      </c>
      <c r="K38" s="249">
        <f>'T1 2024'!K39</f>
        <v>0</v>
      </c>
      <c r="L38" s="250">
        <f>'T2 2024'!H39</f>
        <v>0</v>
      </c>
      <c r="M38" s="250">
        <f>'T2 2024'!I39</f>
        <v>0</v>
      </c>
      <c r="N38" s="251">
        <f>'T2 2024'!J39</f>
        <v>0</v>
      </c>
      <c r="O38" s="247">
        <f>'T3 2024'!H39</f>
        <v>0</v>
      </c>
      <c r="P38" s="248">
        <f>'T3 2024'!I39</f>
        <v>0</v>
      </c>
      <c r="Q38" s="248">
        <f>'T3 2024'!J39</f>
        <v>0</v>
      </c>
      <c r="R38" s="248">
        <f>'T3 2024'!K39</f>
        <v>0</v>
      </c>
      <c r="S38" s="249">
        <f>'T3 2024'!L39</f>
        <v>0</v>
      </c>
      <c r="T38" s="252">
        <f>'T4 2024'!H39</f>
        <v>0</v>
      </c>
      <c r="U38" s="203">
        <f t="shared" si="10"/>
        <v>0</v>
      </c>
      <c r="V38" s="241">
        <f t="shared" si="11"/>
        <v>0</v>
      </c>
      <c r="W38" s="86"/>
      <c r="X38" s="242" t="b">
        <f>'T1 2024'!T39</f>
        <v>0</v>
      </c>
      <c r="Y38" s="243">
        <f>'T2 2024'!S39</f>
        <v>0</v>
      </c>
      <c r="Z38" s="244">
        <f t="shared" si="12"/>
        <v>0</v>
      </c>
      <c r="AA38" s="245">
        <f t="shared" si="14"/>
        <v>0</v>
      </c>
      <c r="AB38" s="86"/>
      <c r="AC38" s="152">
        <f>'T2 2024'!S39</f>
        <v>0</v>
      </c>
      <c r="AD38" s="245">
        <f t="shared" si="13"/>
        <v>0</v>
      </c>
      <c r="AE38" s="86"/>
      <c r="AF38" s="92">
        <f t="shared" si="2"/>
        <v>0</v>
      </c>
      <c r="AG38" s="604"/>
      <c r="AH38" s="84"/>
      <c r="AI38" s="56">
        <f t="shared" si="3"/>
        <v>0</v>
      </c>
      <c r="AJ38" s="56">
        <f t="shared" si="4"/>
        <v>0</v>
      </c>
      <c r="AK38" s="56">
        <f t="shared" si="5"/>
        <v>0</v>
      </c>
      <c r="AL38" s="56">
        <f t="shared" si="6"/>
        <v>0</v>
      </c>
      <c r="AM38" s="56">
        <f t="shared" si="7"/>
        <v>0</v>
      </c>
      <c r="AN38" s="56">
        <f t="shared" si="8"/>
        <v>0</v>
      </c>
      <c r="AO38" s="56">
        <f t="shared" si="9"/>
        <v>0</v>
      </c>
    </row>
    <row r="39" spans="2:41" x14ac:dyDescent="0.25">
      <c r="B39" s="82"/>
      <c r="C39" s="246">
        <f>'T1 2024'!C40</f>
        <v>29</v>
      </c>
      <c r="D39" s="94">
        <f>'T1 2024'!D40</f>
        <v>0</v>
      </c>
      <c r="E39" s="142">
        <f>'T1 2024'!E40</f>
        <v>0</v>
      </c>
      <c r="F39" s="142">
        <f>'T1 2024'!F40</f>
        <v>0</v>
      </c>
      <c r="G39" s="142">
        <f>'T1 2024'!G40</f>
        <v>0</v>
      </c>
      <c r="H39" s="247">
        <f>'T1 2024'!H40</f>
        <v>0</v>
      </c>
      <c r="I39" s="248">
        <f>'T1 2024'!I40</f>
        <v>0</v>
      </c>
      <c r="J39" s="248">
        <f>'T1 2024'!J40</f>
        <v>0</v>
      </c>
      <c r="K39" s="249">
        <f>'T1 2024'!K40</f>
        <v>0</v>
      </c>
      <c r="L39" s="250">
        <f>'T2 2024'!H40</f>
        <v>0</v>
      </c>
      <c r="M39" s="250">
        <f>'T2 2024'!I40</f>
        <v>0</v>
      </c>
      <c r="N39" s="251">
        <f>'T2 2024'!J40</f>
        <v>0</v>
      </c>
      <c r="O39" s="247">
        <f>'T3 2024'!H40</f>
        <v>0</v>
      </c>
      <c r="P39" s="248">
        <f>'T3 2024'!I40</f>
        <v>0</v>
      </c>
      <c r="Q39" s="248">
        <f>'T3 2024'!J40</f>
        <v>0</v>
      </c>
      <c r="R39" s="248">
        <f>'T3 2024'!K40</f>
        <v>0</v>
      </c>
      <c r="S39" s="249">
        <f>'T3 2024'!L40</f>
        <v>0</v>
      </c>
      <c r="T39" s="252">
        <f>'T4 2024'!H40</f>
        <v>0</v>
      </c>
      <c r="U39" s="203">
        <f t="shared" si="10"/>
        <v>0</v>
      </c>
      <c r="V39" s="241">
        <f t="shared" si="11"/>
        <v>0</v>
      </c>
      <c r="W39" s="86"/>
      <c r="X39" s="242" t="b">
        <f>'T1 2024'!T40</f>
        <v>0</v>
      </c>
      <c r="Y39" s="243">
        <f>'T2 2024'!S40</f>
        <v>0</v>
      </c>
      <c r="Z39" s="244">
        <f t="shared" si="12"/>
        <v>0</v>
      </c>
      <c r="AA39" s="245">
        <f t="shared" si="14"/>
        <v>0</v>
      </c>
      <c r="AB39" s="86"/>
      <c r="AC39" s="152">
        <f>'T2 2024'!S40</f>
        <v>0</v>
      </c>
      <c r="AD39" s="245">
        <f t="shared" si="13"/>
        <v>0</v>
      </c>
      <c r="AE39" s="86"/>
      <c r="AF39" s="92">
        <f t="shared" si="2"/>
        <v>0</v>
      </c>
      <c r="AG39" s="604"/>
      <c r="AH39" s="84"/>
      <c r="AI39" s="56">
        <f t="shared" si="3"/>
        <v>0</v>
      </c>
      <c r="AJ39" s="56">
        <f t="shared" si="4"/>
        <v>0</v>
      </c>
      <c r="AK39" s="56">
        <f t="shared" si="5"/>
        <v>0</v>
      </c>
      <c r="AL39" s="56">
        <f t="shared" si="6"/>
        <v>0</v>
      </c>
      <c r="AM39" s="56">
        <f t="shared" si="7"/>
        <v>0</v>
      </c>
      <c r="AN39" s="56">
        <f t="shared" si="8"/>
        <v>0</v>
      </c>
      <c r="AO39" s="56">
        <f t="shared" si="9"/>
        <v>0</v>
      </c>
    </row>
    <row r="40" spans="2:41" x14ac:dyDescent="0.25">
      <c r="B40" s="82"/>
      <c r="C40" s="246">
        <f>'T1 2024'!C41</f>
        <v>30</v>
      </c>
      <c r="D40" s="94">
        <f>'T1 2024'!D41</f>
        <v>0</v>
      </c>
      <c r="E40" s="142">
        <f>'T1 2024'!E41</f>
        <v>0</v>
      </c>
      <c r="F40" s="142">
        <f>'T1 2024'!F41</f>
        <v>0</v>
      </c>
      <c r="G40" s="142">
        <f>'T1 2024'!G41</f>
        <v>0</v>
      </c>
      <c r="H40" s="247">
        <f>'T1 2024'!H41</f>
        <v>0</v>
      </c>
      <c r="I40" s="248">
        <f>'T1 2024'!I41</f>
        <v>0</v>
      </c>
      <c r="J40" s="248">
        <f>'T1 2024'!J41</f>
        <v>0</v>
      </c>
      <c r="K40" s="249">
        <f>'T1 2024'!K41</f>
        <v>0</v>
      </c>
      <c r="L40" s="250">
        <f>'T2 2024'!H41</f>
        <v>0</v>
      </c>
      <c r="M40" s="250">
        <f>'T2 2024'!I41</f>
        <v>0</v>
      </c>
      <c r="N40" s="251">
        <f>'T2 2024'!J41</f>
        <v>0</v>
      </c>
      <c r="O40" s="247">
        <f>'T3 2024'!H41</f>
        <v>0</v>
      </c>
      <c r="P40" s="248">
        <f>'T3 2024'!I41</f>
        <v>0</v>
      </c>
      <c r="Q40" s="248">
        <f>'T3 2024'!J41</f>
        <v>0</v>
      </c>
      <c r="R40" s="248">
        <f>'T3 2024'!K41</f>
        <v>0</v>
      </c>
      <c r="S40" s="249">
        <f>'T3 2024'!L41</f>
        <v>0</v>
      </c>
      <c r="T40" s="252">
        <f>'T4 2024'!H41</f>
        <v>0</v>
      </c>
      <c r="U40" s="203">
        <f t="shared" si="10"/>
        <v>0</v>
      </c>
      <c r="V40" s="241">
        <f t="shared" si="11"/>
        <v>0</v>
      </c>
      <c r="W40" s="86"/>
      <c r="X40" s="242" t="b">
        <f>'T1 2024'!T41</f>
        <v>0</v>
      </c>
      <c r="Y40" s="243">
        <f>'T2 2024'!S41</f>
        <v>0</v>
      </c>
      <c r="Z40" s="244">
        <f t="shared" si="12"/>
        <v>0</v>
      </c>
      <c r="AA40" s="245">
        <f t="shared" si="14"/>
        <v>0</v>
      </c>
      <c r="AB40" s="86"/>
      <c r="AC40" s="152">
        <f>'T2 2024'!S41</f>
        <v>0</v>
      </c>
      <c r="AD40" s="245">
        <f t="shared" si="13"/>
        <v>0</v>
      </c>
      <c r="AE40" s="86"/>
      <c r="AF40" s="92">
        <f t="shared" si="2"/>
        <v>0</v>
      </c>
      <c r="AG40" s="604"/>
      <c r="AH40" s="84"/>
      <c r="AI40" s="56">
        <f t="shared" si="3"/>
        <v>0</v>
      </c>
      <c r="AJ40" s="56">
        <f t="shared" si="4"/>
        <v>0</v>
      </c>
      <c r="AK40" s="56">
        <f t="shared" si="5"/>
        <v>0</v>
      </c>
      <c r="AL40" s="56">
        <f t="shared" si="6"/>
        <v>0</v>
      </c>
      <c r="AM40" s="56">
        <f t="shared" si="7"/>
        <v>0</v>
      </c>
      <c r="AN40" s="56">
        <f t="shared" si="8"/>
        <v>0</v>
      </c>
      <c r="AO40" s="56">
        <f t="shared" si="9"/>
        <v>0</v>
      </c>
    </row>
    <row r="41" spans="2:41" x14ac:dyDescent="0.25">
      <c r="B41" s="82"/>
      <c r="C41" s="246">
        <f>'T1 2024'!C42</f>
        <v>31</v>
      </c>
      <c r="D41" s="94">
        <f>'T1 2024'!D42</f>
        <v>0</v>
      </c>
      <c r="E41" s="142">
        <f>'T1 2024'!E42</f>
        <v>0</v>
      </c>
      <c r="F41" s="142">
        <f>'T1 2024'!F42</f>
        <v>0</v>
      </c>
      <c r="G41" s="142">
        <f>'T1 2024'!G42</f>
        <v>0</v>
      </c>
      <c r="H41" s="247">
        <f>'T1 2024'!H42</f>
        <v>0</v>
      </c>
      <c r="I41" s="248">
        <f>'T1 2024'!I42</f>
        <v>0</v>
      </c>
      <c r="J41" s="248">
        <f>'T1 2024'!J42</f>
        <v>0</v>
      </c>
      <c r="K41" s="249">
        <f>'T1 2024'!K42</f>
        <v>0</v>
      </c>
      <c r="L41" s="250">
        <f>'T2 2024'!H42</f>
        <v>0</v>
      </c>
      <c r="M41" s="250">
        <f>'T2 2024'!I42</f>
        <v>0</v>
      </c>
      <c r="N41" s="251">
        <f>'T2 2024'!J42</f>
        <v>0</v>
      </c>
      <c r="O41" s="247">
        <f>'T3 2024'!H42</f>
        <v>0</v>
      </c>
      <c r="P41" s="248">
        <f>'T3 2024'!I42</f>
        <v>0</v>
      </c>
      <c r="Q41" s="248">
        <f>'T3 2024'!J42</f>
        <v>0</v>
      </c>
      <c r="R41" s="248">
        <f>'T3 2024'!K42</f>
        <v>0</v>
      </c>
      <c r="S41" s="249">
        <f>'T3 2024'!L42</f>
        <v>0</v>
      </c>
      <c r="T41" s="252">
        <f>'T4 2024'!H42</f>
        <v>0</v>
      </c>
      <c r="U41" s="203">
        <f t="shared" si="10"/>
        <v>0</v>
      </c>
      <c r="V41" s="241">
        <f t="shared" si="11"/>
        <v>0</v>
      </c>
      <c r="W41" s="86"/>
      <c r="X41" s="242" t="b">
        <f>'T1 2024'!T42</f>
        <v>0</v>
      </c>
      <c r="Y41" s="243">
        <f>'T2 2024'!S42</f>
        <v>0</v>
      </c>
      <c r="Z41" s="244">
        <f t="shared" si="12"/>
        <v>0</v>
      </c>
      <c r="AA41" s="245">
        <f t="shared" si="14"/>
        <v>0</v>
      </c>
      <c r="AB41" s="86"/>
      <c r="AC41" s="152">
        <f>'T2 2024'!S42</f>
        <v>0</v>
      </c>
      <c r="AD41" s="245">
        <f t="shared" si="13"/>
        <v>0</v>
      </c>
      <c r="AE41" s="86"/>
      <c r="AF41" s="92">
        <f t="shared" si="2"/>
        <v>0</v>
      </c>
      <c r="AG41" s="604"/>
      <c r="AH41" s="84"/>
      <c r="AI41" s="56">
        <f t="shared" si="3"/>
        <v>0</v>
      </c>
      <c r="AJ41" s="56">
        <f t="shared" si="4"/>
        <v>0</v>
      </c>
      <c r="AK41" s="56">
        <f t="shared" si="5"/>
        <v>0</v>
      </c>
      <c r="AL41" s="56">
        <f t="shared" si="6"/>
        <v>0</v>
      </c>
      <c r="AM41" s="56">
        <f t="shared" si="7"/>
        <v>0</v>
      </c>
      <c r="AN41" s="56">
        <f t="shared" si="8"/>
        <v>0</v>
      </c>
      <c r="AO41" s="56">
        <f t="shared" si="9"/>
        <v>0</v>
      </c>
    </row>
    <row r="42" spans="2:41" x14ac:dyDescent="0.25">
      <c r="B42" s="82"/>
      <c r="C42" s="246">
        <f>'T1 2024'!C43</f>
        <v>32</v>
      </c>
      <c r="D42" s="94">
        <f>'T1 2024'!D43</f>
        <v>0</v>
      </c>
      <c r="E42" s="142">
        <f>'T1 2024'!E43</f>
        <v>0</v>
      </c>
      <c r="F42" s="142">
        <f>'T1 2024'!F43</f>
        <v>0</v>
      </c>
      <c r="G42" s="142">
        <f>'T1 2024'!G43</f>
        <v>0</v>
      </c>
      <c r="H42" s="247">
        <f>'T1 2024'!H43</f>
        <v>0</v>
      </c>
      <c r="I42" s="248">
        <f>'T1 2024'!I43</f>
        <v>0</v>
      </c>
      <c r="J42" s="248">
        <f>'T1 2024'!J43</f>
        <v>0</v>
      </c>
      <c r="K42" s="249">
        <f>'T1 2024'!K43</f>
        <v>0</v>
      </c>
      <c r="L42" s="250">
        <f>'T2 2024'!H43</f>
        <v>0</v>
      </c>
      <c r="M42" s="250">
        <f>'T2 2024'!I43</f>
        <v>0</v>
      </c>
      <c r="N42" s="251">
        <f>'T2 2024'!J43</f>
        <v>0</v>
      </c>
      <c r="O42" s="247">
        <f>'T3 2024'!H43</f>
        <v>0</v>
      </c>
      <c r="P42" s="248">
        <f>'T3 2024'!I43</f>
        <v>0</v>
      </c>
      <c r="Q42" s="248">
        <f>'T3 2024'!J43</f>
        <v>0</v>
      </c>
      <c r="R42" s="248">
        <f>'T3 2024'!K43</f>
        <v>0</v>
      </c>
      <c r="S42" s="249">
        <f>'T3 2024'!L43</f>
        <v>0</v>
      </c>
      <c r="T42" s="252">
        <f>'T4 2024'!H43</f>
        <v>0</v>
      </c>
      <c r="U42" s="203">
        <f t="shared" si="10"/>
        <v>0</v>
      </c>
      <c r="V42" s="241">
        <f t="shared" si="11"/>
        <v>0</v>
      </c>
      <c r="W42" s="86"/>
      <c r="X42" s="242" t="b">
        <f>'T1 2024'!T43</f>
        <v>0</v>
      </c>
      <c r="Y42" s="243">
        <f>'T2 2024'!S43</f>
        <v>0</v>
      </c>
      <c r="Z42" s="244">
        <f t="shared" si="12"/>
        <v>0</v>
      </c>
      <c r="AA42" s="245">
        <f t="shared" si="14"/>
        <v>0</v>
      </c>
      <c r="AB42" s="86"/>
      <c r="AC42" s="152">
        <f>'T2 2024'!S43</f>
        <v>0</v>
      </c>
      <c r="AD42" s="245">
        <f t="shared" si="13"/>
        <v>0</v>
      </c>
      <c r="AE42" s="86"/>
      <c r="AF42" s="92">
        <f t="shared" si="2"/>
        <v>0</v>
      </c>
      <c r="AG42" s="604"/>
      <c r="AH42" s="84"/>
      <c r="AI42" s="56">
        <f t="shared" si="3"/>
        <v>0</v>
      </c>
      <c r="AJ42" s="56">
        <f t="shared" si="4"/>
        <v>0</v>
      </c>
      <c r="AK42" s="56">
        <f t="shared" si="5"/>
        <v>0</v>
      </c>
      <c r="AL42" s="56">
        <f t="shared" si="6"/>
        <v>0</v>
      </c>
      <c r="AM42" s="56">
        <f t="shared" si="7"/>
        <v>0</v>
      </c>
      <c r="AN42" s="56">
        <f t="shared" si="8"/>
        <v>0</v>
      </c>
      <c r="AO42" s="56">
        <f t="shared" si="9"/>
        <v>0</v>
      </c>
    </row>
    <row r="43" spans="2:41" x14ac:dyDescent="0.25">
      <c r="B43" s="82"/>
      <c r="C43" s="246">
        <f>'T1 2024'!C44</f>
        <v>33</v>
      </c>
      <c r="D43" s="94">
        <f>'T1 2024'!D44</f>
        <v>0</v>
      </c>
      <c r="E43" s="142">
        <f>'T1 2024'!E44</f>
        <v>0</v>
      </c>
      <c r="F43" s="142">
        <f>'T1 2024'!F44</f>
        <v>0</v>
      </c>
      <c r="G43" s="142">
        <f>'T1 2024'!G44</f>
        <v>0</v>
      </c>
      <c r="H43" s="247">
        <f>'T1 2024'!H44</f>
        <v>0</v>
      </c>
      <c r="I43" s="248">
        <f>'T1 2024'!I44</f>
        <v>0</v>
      </c>
      <c r="J43" s="248">
        <f>'T1 2024'!J44</f>
        <v>0</v>
      </c>
      <c r="K43" s="249">
        <f>'T1 2024'!K44</f>
        <v>0</v>
      </c>
      <c r="L43" s="250">
        <f>'T2 2024'!H44</f>
        <v>0</v>
      </c>
      <c r="M43" s="250">
        <f>'T2 2024'!I44</f>
        <v>0</v>
      </c>
      <c r="N43" s="251">
        <f>'T2 2024'!J44</f>
        <v>0</v>
      </c>
      <c r="O43" s="247">
        <f>'T3 2024'!H44</f>
        <v>0</v>
      </c>
      <c r="P43" s="248">
        <f>'T3 2024'!I44</f>
        <v>0</v>
      </c>
      <c r="Q43" s="248">
        <f>'T3 2024'!J44</f>
        <v>0</v>
      </c>
      <c r="R43" s="248">
        <f>'T3 2024'!K44</f>
        <v>0</v>
      </c>
      <c r="S43" s="249">
        <f>'T3 2024'!L44</f>
        <v>0</v>
      </c>
      <c r="T43" s="252">
        <f>'T4 2024'!H44</f>
        <v>0</v>
      </c>
      <c r="U43" s="203">
        <f t="shared" si="10"/>
        <v>0</v>
      </c>
      <c r="V43" s="241">
        <f t="shared" si="11"/>
        <v>0</v>
      </c>
      <c r="W43" s="86"/>
      <c r="X43" s="242" t="b">
        <f>'T1 2024'!T44</f>
        <v>0</v>
      </c>
      <c r="Y43" s="243">
        <f>'T2 2024'!S44</f>
        <v>0</v>
      </c>
      <c r="Z43" s="244">
        <f t="shared" si="12"/>
        <v>0</v>
      </c>
      <c r="AA43" s="245">
        <f t="shared" si="14"/>
        <v>0</v>
      </c>
      <c r="AB43" s="86"/>
      <c r="AC43" s="152">
        <f>'T2 2024'!S44</f>
        <v>0</v>
      </c>
      <c r="AD43" s="245">
        <f t="shared" si="13"/>
        <v>0</v>
      </c>
      <c r="AE43" s="86"/>
      <c r="AF43" s="92">
        <f t="shared" si="2"/>
        <v>0</v>
      </c>
      <c r="AG43" s="604"/>
      <c r="AH43" s="84"/>
      <c r="AI43" s="56">
        <f t="shared" ref="AI43:AI64" si="15">IF(AF43&lt;29.9,IF(AF43&gt;0.1,1,0),0)</f>
        <v>0</v>
      </c>
      <c r="AJ43" s="56">
        <f t="shared" ref="AJ43:AJ64" si="16">IF(AF43&lt;39.9,IF(AF43&gt;29.9,1,0),0)</f>
        <v>0</v>
      </c>
      <c r="AK43" s="56">
        <f t="shared" ref="AK43:AK64" si="17">IF(AF43&lt;49.9,IF(AF43&gt;39.9,1,0),0)</f>
        <v>0</v>
      </c>
      <c r="AL43" s="56">
        <f t="shared" ref="AL43:AL64" si="18">IF(AF43&lt;59.9,IF(AF43&gt;49.9,1,0),0)</f>
        <v>0</v>
      </c>
      <c r="AM43" s="56">
        <f t="shared" ref="AM43:AM64" si="19">IF(AF43&lt;69.9,IF(AF43&gt;59.9,1,0),0)</f>
        <v>0</v>
      </c>
      <c r="AN43" s="56">
        <f t="shared" ref="AN43:AN64" si="20">IF(AF43&lt;79.9,IF(AF43&gt;69.9,1,0),0)</f>
        <v>0</v>
      </c>
      <c r="AO43" s="56">
        <f t="shared" ref="AO43:AO64" si="21">IF(AF43&lt;101,IF(AF43&gt;79.9,1,0),0)</f>
        <v>0</v>
      </c>
    </row>
    <row r="44" spans="2:41" x14ac:dyDescent="0.25">
      <c r="B44" s="82"/>
      <c r="C44" s="246">
        <f>'T1 2024'!C45</f>
        <v>34</v>
      </c>
      <c r="D44" s="94">
        <f>'T1 2024'!D45</f>
        <v>0</v>
      </c>
      <c r="E44" s="142">
        <f>'T1 2024'!E45</f>
        <v>0</v>
      </c>
      <c r="F44" s="142">
        <f>'T1 2024'!F45</f>
        <v>0</v>
      </c>
      <c r="G44" s="142">
        <f>'T1 2024'!G45</f>
        <v>0</v>
      </c>
      <c r="H44" s="247">
        <f>'T1 2024'!H45</f>
        <v>0</v>
      </c>
      <c r="I44" s="248">
        <f>'T1 2024'!I45</f>
        <v>0</v>
      </c>
      <c r="J44" s="248">
        <f>'T1 2024'!J45</f>
        <v>0</v>
      </c>
      <c r="K44" s="249">
        <f>'T1 2024'!K45</f>
        <v>0</v>
      </c>
      <c r="L44" s="250">
        <f>'T2 2024'!H45</f>
        <v>0</v>
      </c>
      <c r="M44" s="250">
        <f>'T2 2024'!I45</f>
        <v>0</v>
      </c>
      <c r="N44" s="251">
        <f>'T2 2024'!J45</f>
        <v>0</v>
      </c>
      <c r="O44" s="247">
        <f>'T3 2024'!H45</f>
        <v>0</v>
      </c>
      <c r="P44" s="248">
        <f>'T3 2024'!I45</f>
        <v>0</v>
      </c>
      <c r="Q44" s="248">
        <f>'T3 2024'!J45</f>
        <v>0</v>
      </c>
      <c r="R44" s="248">
        <f>'T3 2024'!K45</f>
        <v>0</v>
      </c>
      <c r="S44" s="249">
        <f>'T3 2024'!L45</f>
        <v>0</v>
      </c>
      <c r="T44" s="252">
        <f>'T4 2024'!H45</f>
        <v>0</v>
      </c>
      <c r="U44" s="203">
        <f t="shared" si="10"/>
        <v>0</v>
      </c>
      <c r="V44" s="241">
        <f t="shared" si="11"/>
        <v>0</v>
      </c>
      <c r="W44" s="86"/>
      <c r="X44" s="242" t="b">
        <f>'T1 2024'!T45</f>
        <v>0</v>
      </c>
      <c r="Y44" s="243">
        <f>'T2 2024'!S45</f>
        <v>0</v>
      </c>
      <c r="Z44" s="244">
        <f t="shared" si="12"/>
        <v>0</v>
      </c>
      <c r="AA44" s="245">
        <f t="shared" si="14"/>
        <v>0</v>
      </c>
      <c r="AB44" s="86"/>
      <c r="AC44" s="152">
        <f>'T2 2024'!S45</f>
        <v>0</v>
      </c>
      <c r="AD44" s="245">
        <f t="shared" si="13"/>
        <v>0</v>
      </c>
      <c r="AE44" s="86"/>
      <c r="AF44" s="92">
        <f t="shared" si="2"/>
        <v>0</v>
      </c>
      <c r="AG44" s="604"/>
      <c r="AH44" s="84"/>
      <c r="AI44" s="56">
        <f t="shared" si="15"/>
        <v>0</v>
      </c>
      <c r="AJ44" s="56">
        <f t="shared" si="16"/>
        <v>0</v>
      </c>
      <c r="AK44" s="56">
        <f t="shared" si="17"/>
        <v>0</v>
      </c>
      <c r="AL44" s="56">
        <f t="shared" si="18"/>
        <v>0</v>
      </c>
      <c r="AM44" s="56">
        <f t="shared" si="19"/>
        <v>0</v>
      </c>
      <c r="AN44" s="56">
        <f t="shared" si="20"/>
        <v>0</v>
      </c>
      <c r="AO44" s="56">
        <f t="shared" si="21"/>
        <v>0</v>
      </c>
    </row>
    <row r="45" spans="2:41" x14ac:dyDescent="0.25">
      <c r="B45" s="82"/>
      <c r="C45" s="246">
        <f>'T1 2024'!C46</f>
        <v>35</v>
      </c>
      <c r="D45" s="94">
        <f>'T1 2024'!D46</f>
        <v>0</v>
      </c>
      <c r="E45" s="142">
        <f>'T1 2024'!E46</f>
        <v>0</v>
      </c>
      <c r="F45" s="142">
        <f>'T1 2024'!F46</f>
        <v>0</v>
      </c>
      <c r="G45" s="142">
        <f>'T1 2024'!G46</f>
        <v>0</v>
      </c>
      <c r="H45" s="247">
        <f>'T1 2024'!H46</f>
        <v>0</v>
      </c>
      <c r="I45" s="248">
        <f>'T1 2024'!I46</f>
        <v>0</v>
      </c>
      <c r="J45" s="248">
        <f>'T1 2024'!J46</f>
        <v>0</v>
      </c>
      <c r="K45" s="249">
        <f>'T1 2024'!K46</f>
        <v>0</v>
      </c>
      <c r="L45" s="250">
        <f>'T2 2024'!H46</f>
        <v>0</v>
      </c>
      <c r="M45" s="250">
        <f>'T2 2024'!I46</f>
        <v>0</v>
      </c>
      <c r="N45" s="251">
        <f>'T2 2024'!J46</f>
        <v>0</v>
      </c>
      <c r="O45" s="247">
        <f>'T3 2024'!H46</f>
        <v>0</v>
      </c>
      <c r="P45" s="248">
        <f>'T3 2024'!I46</f>
        <v>0</v>
      </c>
      <c r="Q45" s="248">
        <f>'T3 2024'!J46</f>
        <v>0</v>
      </c>
      <c r="R45" s="248">
        <f>'T3 2024'!K46</f>
        <v>0</v>
      </c>
      <c r="S45" s="249">
        <f>'T3 2024'!L46</f>
        <v>0</v>
      </c>
      <c r="T45" s="252">
        <f>'T4 2024'!H46</f>
        <v>0</v>
      </c>
      <c r="U45" s="203">
        <f t="shared" si="10"/>
        <v>0</v>
      </c>
      <c r="V45" s="241">
        <f t="shared" si="11"/>
        <v>0</v>
      </c>
      <c r="W45" s="86"/>
      <c r="X45" s="242" t="b">
        <f>'T1 2024'!T46</f>
        <v>0</v>
      </c>
      <c r="Y45" s="243">
        <f>'T2 2024'!S46</f>
        <v>0</v>
      </c>
      <c r="Z45" s="244">
        <f t="shared" si="12"/>
        <v>0</v>
      </c>
      <c r="AA45" s="245">
        <f t="shared" si="14"/>
        <v>0</v>
      </c>
      <c r="AB45" s="86"/>
      <c r="AC45" s="152">
        <f>'T2 2024'!S46</f>
        <v>0</v>
      </c>
      <c r="AD45" s="245">
        <f t="shared" si="13"/>
        <v>0</v>
      </c>
      <c r="AE45" s="86"/>
      <c r="AF45" s="92">
        <f t="shared" si="2"/>
        <v>0</v>
      </c>
      <c r="AG45" s="604"/>
      <c r="AH45" s="84"/>
      <c r="AI45" s="56">
        <f t="shared" si="15"/>
        <v>0</v>
      </c>
      <c r="AJ45" s="56">
        <f t="shared" si="16"/>
        <v>0</v>
      </c>
      <c r="AK45" s="56">
        <f t="shared" si="17"/>
        <v>0</v>
      </c>
      <c r="AL45" s="56">
        <f t="shared" si="18"/>
        <v>0</v>
      </c>
      <c r="AM45" s="56">
        <f t="shared" si="19"/>
        <v>0</v>
      </c>
      <c r="AN45" s="56">
        <f t="shared" si="20"/>
        <v>0</v>
      </c>
      <c r="AO45" s="56">
        <f t="shared" si="21"/>
        <v>0</v>
      </c>
    </row>
    <row r="46" spans="2:41" x14ac:dyDescent="0.25">
      <c r="B46" s="82"/>
      <c r="C46" s="246">
        <f>'T1 2024'!C47</f>
        <v>36</v>
      </c>
      <c r="D46" s="94">
        <f>'T1 2024'!D47</f>
        <v>0</v>
      </c>
      <c r="E46" s="142">
        <f>'T1 2024'!E47</f>
        <v>0</v>
      </c>
      <c r="F46" s="142">
        <f>'T1 2024'!F47</f>
        <v>0</v>
      </c>
      <c r="G46" s="142">
        <f>'T1 2024'!G47</f>
        <v>0</v>
      </c>
      <c r="H46" s="247">
        <f>'T1 2024'!H47</f>
        <v>0</v>
      </c>
      <c r="I46" s="248">
        <f>'T1 2024'!I47</f>
        <v>0</v>
      </c>
      <c r="J46" s="248">
        <f>'T1 2024'!J47</f>
        <v>0</v>
      </c>
      <c r="K46" s="249">
        <f>'T1 2024'!K47</f>
        <v>0</v>
      </c>
      <c r="L46" s="250">
        <f>'T2 2024'!H47</f>
        <v>0</v>
      </c>
      <c r="M46" s="250">
        <f>'T2 2024'!I47</f>
        <v>0</v>
      </c>
      <c r="N46" s="251">
        <f>'T2 2024'!J47</f>
        <v>0</v>
      </c>
      <c r="O46" s="247">
        <f>'T3 2024'!H47</f>
        <v>0</v>
      </c>
      <c r="P46" s="248">
        <f>'T3 2024'!I47</f>
        <v>0</v>
      </c>
      <c r="Q46" s="248">
        <f>'T3 2024'!J47</f>
        <v>0</v>
      </c>
      <c r="R46" s="248">
        <f>'T3 2024'!K47</f>
        <v>0</v>
      </c>
      <c r="S46" s="249">
        <f>'T3 2024'!L47</f>
        <v>0</v>
      </c>
      <c r="T46" s="252">
        <f>'T4 2024'!H47</f>
        <v>0</v>
      </c>
      <c r="U46" s="203">
        <f t="shared" si="10"/>
        <v>0</v>
      </c>
      <c r="V46" s="241">
        <f t="shared" si="11"/>
        <v>0</v>
      </c>
      <c r="W46" s="86"/>
      <c r="X46" s="242" t="b">
        <f>'T1 2024'!T47</f>
        <v>0</v>
      </c>
      <c r="Y46" s="243">
        <f>'T2 2024'!S47</f>
        <v>0</v>
      </c>
      <c r="Z46" s="244">
        <f t="shared" si="12"/>
        <v>0</v>
      </c>
      <c r="AA46" s="245">
        <f t="shared" si="14"/>
        <v>0</v>
      </c>
      <c r="AB46" s="86"/>
      <c r="AC46" s="152">
        <f>'T2 2024'!S47</f>
        <v>0</v>
      </c>
      <c r="AD46" s="245">
        <f t="shared" si="13"/>
        <v>0</v>
      </c>
      <c r="AE46" s="86"/>
      <c r="AF46" s="92">
        <f t="shared" si="2"/>
        <v>0</v>
      </c>
      <c r="AG46" s="604"/>
      <c r="AH46" s="84"/>
      <c r="AI46" s="56">
        <f t="shared" si="15"/>
        <v>0</v>
      </c>
      <c r="AJ46" s="56">
        <f t="shared" si="16"/>
        <v>0</v>
      </c>
      <c r="AK46" s="56">
        <f t="shared" si="17"/>
        <v>0</v>
      </c>
      <c r="AL46" s="56">
        <f t="shared" si="18"/>
        <v>0</v>
      </c>
      <c r="AM46" s="56">
        <f t="shared" si="19"/>
        <v>0</v>
      </c>
      <c r="AN46" s="56">
        <f t="shared" si="20"/>
        <v>0</v>
      </c>
      <c r="AO46" s="56">
        <f t="shared" si="21"/>
        <v>0</v>
      </c>
    </row>
    <row r="47" spans="2:41" x14ac:dyDescent="0.25">
      <c r="B47" s="82"/>
      <c r="C47" s="246">
        <f>'T1 2024'!C48</f>
        <v>37</v>
      </c>
      <c r="D47" s="94">
        <f>'T1 2024'!D48</f>
        <v>0</v>
      </c>
      <c r="E47" s="142">
        <f>'T1 2024'!E48</f>
        <v>0</v>
      </c>
      <c r="F47" s="142">
        <f>'T1 2024'!F48</f>
        <v>0</v>
      </c>
      <c r="G47" s="142">
        <f>'T1 2024'!G48</f>
        <v>0</v>
      </c>
      <c r="H47" s="247">
        <f>'T1 2024'!H48</f>
        <v>0</v>
      </c>
      <c r="I47" s="248">
        <f>'T1 2024'!I48</f>
        <v>0</v>
      </c>
      <c r="J47" s="248">
        <f>'T1 2024'!J48</f>
        <v>0</v>
      </c>
      <c r="K47" s="249">
        <f>'T1 2024'!K48</f>
        <v>0</v>
      </c>
      <c r="L47" s="250">
        <f>'T2 2024'!H48</f>
        <v>0</v>
      </c>
      <c r="M47" s="250">
        <f>'T2 2024'!I48</f>
        <v>0</v>
      </c>
      <c r="N47" s="251">
        <f>'T2 2024'!J48</f>
        <v>0</v>
      </c>
      <c r="O47" s="247">
        <f>'T3 2024'!H48</f>
        <v>0</v>
      </c>
      <c r="P47" s="248">
        <f>'T3 2024'!I48</f>
        <v>0</v>
      </c>
      <c r="Q47" s="248">
        <f>'T3 2024'!J48</f>
        <v>0</v>
      </c>
      <c r="R47" s="248">
        <f>'T3 2024'!K48</f>
        <v>0</v>
      </c>
      <c r="S47" s="249">
        <f>'T3 2024'!L48</f>
        <v>0</v>
      </c>
      <c r="T47" s="252">
        <f>'T4 2024'!H48</f>
        <v>0</v>
      </c>
      <c r="U47" s="203">
        <f t="shared" si="10"/>
        <v>0</v>
      </c>
      <c r="V47" s="241">
        <f t="shared" si="11"/>
        <v>0</v>
      </c>
      <c r="W47" s="86"/>
      <c r="X47" s="242" t="b">
        <f>'T1 2024'!T48</f>
        <v>0</v>
      </c>
      <c r="Y47" s="243">
        <f>'T2 2024'!S48</f>
        <v>0</v>
      </c>
      <c r="Z47" s="244">
        <f t="shared" si="12"/>
        <v>0</v>
      </c>
      <c r="AA47" s="245">
        <f t="shared" si="14"/>
        <v>0</v>
      </c>
      <c r="AB47" s="86"/>
      <c r="AC47" s="152">
        <f>'T2 2024'!S48</f>
        <v>0</v>
      </c>
      <c r="AD47" s="245">
        <f t="shared" si="13"/>
        <v>0</v>
      </c>
      <c r="AE47" s="86"/>
      <c r="AF47" s="92">
        <f t="shared" si="2"/>
        <v>0</v>
      </c>
      <c r="AG47" s="604"/>
      <c r="AH47" s="84"/>
      <c r="AI47" s="56">
        <f t="shared" si="15"/>
        <v>0</v>
      </c>
      <c r="AJ47" s="56">
        <f t="shared" si="16"/>
        <v>0</v>
      </c>
      <c r="AK47" s="56">
        <f t="shared" si="17"/>
        <v>0</v>
      </c>
      <c r="AL47" s="56">
        <f t="shared" si="18"/>
        <v>0</v>
      </c>
      <c r="AM47" s="56">
        <f t="shared" si="19"/>
        <v>0</v>
      </c>
      <c r="AN47" s="56">
        <f t="shared" si="20"/>
        <v>0</v>
      </c>
      <c r="AO47" s="56">
        <f t="shared" si="21"/>
        <v>0</v>
      </c>
    </row>
    <row r="48" spans="2:41" x14ac:dyDescent="0.25">
      <c r="B48" s="82"/>
      <c r="C48" s="246">
        <f>'T1 2024'!C49</f>
        <v>38</v>
      </c>
      <c r="D48" s="94">
        <f>'T1 2024'!D49</f>
        <v>0</v>
      </c>
      <c r="E48" s="142">
        <f>'T1 2024'!E49</f>
        <v>0</v>
      </c>
      <c r="F48" s="142">
        <f>'T1 2024'!F49</f>
        <v>0</v>
      </c>
      <c r="G48" s="142">
        <f>'T1 2024'!G49</f>
        <v>0</v>
      </c>
      <c r="H48" s="247">
        <f>'T1 2024'!H49</f>
        <v>0</v>
      </c>
      <c r="I48" s="248">
        <f>'T1 2024'!I49</f>
        <v>0</v>
      </c>
      <c r="J48" s="248">
        <f>'T1 2024'!J49</f>
        <v>0</v>
      </c>
      <c r="K48" s="249">
        <f>'T1 2024'!K49</f>
        <v>0</v>
      </c>
      <c r="L48" s="250">
        <f>'T2 2024'!H49</f>
        <v>0</v>
      </c>
      <c r="M48" s="250">
        <f>'T2 2024'!I49</f>
        <v>0</v>
      </c>
      <c r="N48" s="251">
        <f>'T2 2024'!J49</f>
        <v>0</v>
      </c>
      <c r="O48" s="247">
        <f>'T3 2024'!H49</f>
        <v>0</v>
      </c>
      <c r="P48" s="248">
        <f>'T3 2024'!I49</f>
        <v>0</v>
      </c>
      <c r="Q48" s="248">
        <f>'T3 2024'!J49</f>
        <v>0</v>
      </c>
      <c r="R48" s="248">
        <f>'T3 2024'!K49</f>
        <v>0</v>
      </c>
      <c r="S48" s="249">
        <f>'T3 2024'!L49</f>
        <v>0</v>
      </c>
      <c r="T48" s="252">
        <f>'T4 2024'!H49</f>
        <v>0</v>
      </c>
      <c r="U48" s="203">
        <f t="shared" si="10"/>
        <v>0</v>
      </c>
      <c r="V48" s="241">
        <f t="shared" si="11"/>
        <v>0</v>
      </c>
      <c r="W48" s="86"/>
      <c r="X48" s="242" t="b">
        <f>'T1 2024'!T49</f>
        <v>0</v>
      </c>
      <c r="Y48" s="243">
        <f>'T2 2024'!S49</f>
        <v>0</v>
      </c>
      <c r="Z48" s="244">
        <f t="shared" si="12"/>
        <v>0</v>
      </c>
      <c r="AA48" s="245">
        <f t="shared" si="14"/>
        <v>0</v>
      </c>
      <c r="AB48" s="86"/>
      <c r="AC48" s="152">
        <f>'T2 2024'!S49</f>
        <v>0</v>
      </c>
      <c r="AD48" s="245">
        <f t="shared" si="13"/>
        <v>0</v>
      </c>
      <c r="AE48" s="86"/>
      <c r="AF48" s="92">
        <f t="shared" si="2"/>
        <v>0</v>
      </c>
      <c r="AG48" s="604"/>
      <c r="AH48" s="84"/>
      <c r="AI48" s="56">
        <f t="shared" si="15"/>
        <v>0</v>
      </c>
      <c r="AJ48" s="56">
        <f t="shared" si="16"/>
        <v>0</v>
      </c>
      <c r="AK48" s="56">
        <f t="shared" si="17"/>
        <v>0</v>
      </c>
      <c r="AL48" s="56">
        <f t="shared" si="18"/>
        <v>0</v>
      </c>
      <c r="AM48" s="56">
        <f t="shared" si="19"/>
        <v>0</v>
      </c>
      <c r="AN48" s="56">
        <f t="shared" si="20"/>
        <v>0</v>
      </c>
      <c r="AO48" s="56">
        <f t="shared" si="21"/>
        <v>0</v>
      </c>
    </row>
    <row r="49" spans="2:41" x14ac:dyDescent="0.25">
      <c r="B49" s="82"/>
      <c r="C49" s="246">
        <f>'T1 2024'!C50</f>
        <v>39</v>
      </c>
      <c r="D49" s="94">
        <f>'T1 2024'!D50</f>
        <v>0</v>
      </c>
      <c r="E49" s="142">
        <f>'T1 2024'!E50</f>
        <v>0</v>
      </c>
      <c r="F49" s="142">
        <f>'T1 2024'!F50</f>
        <v>0</v>
      </c>
      <c r="G49" s="142">
        <f>'T1 2024'!G50</f>
        <v>0</v>
      </c>
      <c r="H49" s="247">
        <f>'T1 2024'!H50</f>
        <v>0</v>
      </c>
      <c r="I49" s="248">
        <f>'T1 2024'!I50</f>
        <v>0</v>
      </c>
      <c r="J49" s="248">
        <f>'T1 2024'!J50</f>
        <v>0</v>
      </c>
      <c r="K49" s="249">
        <f>'T1 2024'!K50</f>
        <v>0</v>
      </c>
      <c r="L49" s="250">
        <f>'T2 2024'!H50</f>
        <v>0</v>
      </c>
      <c r="M49" s="250">
        <f>'T2 2024'!I50</f>
        <v>0</v>
      </c>
      <c r="N49" s="251">
        <f>'T2 2024'!J50</f>
        <v>0</v>
      </c>
      <c r="O49" s="247">
        <f>'T3 2024'!H50</f>
        <v>0</v>
      </c>
      <c r="P49" s="248">
        <f>'T3 2024'!I50</f>
        <v>0</v>
      </c>
      <c r="Q49" s="248">
        <f>'T3 2024'!J50</f>
        <v>0</v>
      </c>
      <c r="R49" s="248">
        <f>'T3 2024'!K50</f>
        <v>0</v>
      </c>
      <c r="S49" s="249">
        <f>'T3 2024'!L50</f>
        <v>0</v>
      </c>
      <c r="T49" s="252">
        <f>'T4 2024'!H50</f>
        <v>0</v>
      </c>
      <c r="U49" s="203">
        <f t="shared" si="10"/>
        <v>0</v>
      </c>
      <c r="V49" s="241">
        <f t="shared" si="11"/>
        <v>0</v>
      </c>
      <c r="W49" s="86"/>
      <c r="X49" s="242" t="b">
        <f>'T1 2024'!T50</f>
        <v>0</v>
      </c>
      <c r="Y49" s="243">
        <f>'T2 2024'!S50</f>
        <v>0</v>
      </c>
      <c r="Z49" s="244">
        <f t="shared" si="12"/>
        <v>0</v>
      </c>
      <c r="AA49" s="245">
        <f t="shared" si="14"/>
        <v>0</v>
      </c>
      <c r="AB49" s="86"/>
      <c r="AC49" s="152">
        <f>'T2 2024'!S50</f>
        <v>0</v>
      </c>
      <c r="AD49" s="245">
        <f t="shared" si="13"/>
        <v>0</v>
      </c>
      <c r="AE49" s="86"/>
      <c r="AF49" s="92">
        <f t="shared" si="2"/>
        <v>0</v>
      </c>
      <c r="AG49" s="604"/>
      <c r="AH49" s="84"/>
      <c r="AI49" s="56">
        <f t="shared" si="15"/>
        <v>0</v>
      </c>
      <c r="AJ49" s="56">
        <f t="shared" si="16"/>
        <v>0</v>
      </c>
      <c r="AK49" s="56">
        <f t="shared" si="17"/>
        <v>0</v>
      </c>
      <c r="AL49" s="56">
        <f t="shared" si="18"/>
        <v>0</v>
      </c>
      <c r="AM49" s="56">
        <f t="shared" si="19"/>
        <v>0</v>
      </c>
      <c r="AN49" s="56">
        <f t="shared" si="20"/>
        <v>0</v>
      </c>
      <c r="AO49" s="56">
        <f t="shared" si="21"/>
        <v>0</v>
      </c>
    </row>
    <row r="50" spans="2:41" x14ac:dyDescent="0.25">
      <c r="B50" s="82"/>
      <c r="C50" s="246">
        <f>'T1 2024'!C51</f>
        <v>40</v>
      </c>
      <c r="D50" s="94">
        <f>'T1 2024'!D51</f>
        <v>0</v>
      </c>
      <c r="E50" s="142">
        <f>'T1 2024'!E51</f>
        <v>0</v>
      </c>
      <c r="F50" s="142">
        <f>'T1 2024'!F51</f>
        <v>0</v>
      </c>
      <c r="G50" s="142">
        <f>'T1 2024'!G51</f>
        <v>0</v>
      </c>
      <c r="H50" s="247">
        <f>'T1 2024'!H51</f>
        <v>0</v>
      </c>
      <c r="I50" s="248">
        <f>'T1 2024'!I51</f>
        <v>0</v>
      </c>
      <c r="J50" s="248">
        <f>'T1 2024'!J51</f>
        <v>0</v>
      </c>
      <c r="K50" s="249">
        <f>'T1 2024'!K51</f>
        <v>0</v>
      </c>
      <c r="L50" s="250">
        <f>'T2 2024'!H51</f>
        <v>0</v>
      </c>
      <c r="M50" s="250">
        <f>'T2 2024'!I51</f>
        <v>0</v>
      </c>
      <c r="N50" s="251">
        <f>'T2 2024'!J51</f>
        <v>0</v>
      </c>
      <c r="O50" s="247">
        <f>'T3 2024'!H51</f>
        <v>0</v>
      </c>
      <c r="P50" s="248">
        <f>'T3 2024'!I51</f>
        <v>0</v>
      </c>
      <c r="Q50" s="248">
        <f>'T3 2024'!J51</f>
        <v>0</v>
      </c>
      <c r="R50" s="248">
        <f>'T3 2024'!K51</f>
        <v>0</v>
      </c>
      <c r="S50" s="249">
        <f>'T3 2024'!L51</f>
        <v>0</v>
      </c>
      <c r="T50" s="252">
        <f>'T4 2024'!H51</f>
        <v>0</v>
      </c>
      <c r="U50" s="203">
        <f t="shared" si="10"/>
        <v>0</v>
      </c>
      <c r="V50" s="241">
        <f t="shared" si="11"/>
        <v>0</v>
      </c>
      <c r="W50" s="86"/>
      <c r="X50" s="242" t="b">
        <f>'T1 2024'!T51</f>
        <v>0</v>
      </c>
      <c r="Y50" s="243">
        <f>'T2 2024'!S51</f>
        <v>0</v>
      </c>
      <c r="Z50" s="244">
        <f t="shared" si="12"/>
        <v>0</v>
      </c>
      <c r="AA50" s="245">
        <f t="shared" si="14"/>
        <v>0</v>
      </c>
      <c r="AB50" s="86"/>
      <c r="AC50" s="152">
        <f>'T2 2024'!S51</f>
        <v>0</v>
      </c>
      <c r="AD50" s="245">
        <f t="shared" si="13"/>
        <v>0</v>
      </c>
      <c r="AE50" s="86"/>
      <c r="AF50" s="92">
        <f t="shared" si="2"/>
        <v>0</v>
      </c>
      <c r="AG50" s="604"/>
      <c r="AH50" s="84"/>
      <c r="AI50" s="56">
        <f t="shared" si="15"/>
        <v>0</v>
      </c>
      <c r="AJ50" s="56">
        <f t="shared" si="16"/>
        <v>0</v>
      </c>
      <c r="AK50" s="56">
        <f t="shared" si="17"/>
        <v>0</v>
      </c>
      <c r="AL50" s="56">
        <f t="shared" si="18"/>
        <v>0</v>
      </c>
      <c r="AM50" s="56">
        <f t="shared" si="19"/>
        <v>0</v>
      </c>
      <c r="AN50" s="56">
        <f t="shared" si="20"/>
        <v>0</v>
      </c>
      <c r="AO50" s="56">
        <f t="shared" si="21"/>
        <v>0</v>
      </c>
    </row>
    <row r="51" spans="2:41" x14ac:dyDescent="0.25">
      <c r="B51" s="82"/>
      <c r="C51" s="246">
        <f>'T1 2024'!C52</f>
        <v>41</v>
      </c>
      <c r="D51" s="94">
        <f>'T1 2024'!D52</f>
        <v>0</v>
      </c>
      <c r="E51" s="142">
        <f>'T1 2024'!E52</f>
        <v>0</v>
      </c>
      <c r="F51" s="142">
        <f>'T1 2024'!F52</f>
        <v>0</v>
      </c>
      <c r="G51" s="142">
        <f>'T1 2024'!G52</f>
        <v>0</v>
      </c>
      <c r="H51" s="247">
        <f>'T1 2024'!H52</f>
        <v>0</v>
      </c>
      <c r="I51" s="248">
        <f>'T1 2024'!I52</f>
        <v>0</v>
      </c>
      <c r="J51" s="248">
        <f>'T1 2024'!J52</f>
        <v>0</v>
      </c>
      <c r="K51" s="249">
        <f>'T1 2024'!K52</f>
        <v>0</v>
      </c>
      <c r="L51" s="250">
        <f>'T2 2024'!H52</f>
        <v>0</v>
      </c>
      <c r="M51" s="250">
        <f>'T2 2024'!I52</f>
        <v>0</v>
      </c>
      <c r="N51" s="251">
        <f>'T2 2024'!J52</f>
        <v>0</v>
      </c>
      <c r="O51" s="247">
        <f>'T3 2024'!H52</f>
        <v>0</v>
      </c>
      <c r="P51" s="248">
        <f>'T3 2024'!I52</f>
        <v>0</v>
      </c>
      <c r="Q51" s="248">
        <f>'T3 2024'!J52</f>
        <v>0</v>
      </c>
      <c r="R51" s="248">
        <f>'T3 2024'!K52</f>
        <v>0</v>
      </c>
      <c r="S51" s="249">
        <f>'T3 2024'!L52</f>
        <v>0</v>
      </c>
      <c r="T51" s="252">
        <f>'T4 2024'!H52</f>
        <v>0</v>
      </c>
      <c r="U51" s="203">
        <f t="shared" si="10"/>
        <v>0</v>
      </c>
      <c r="V51" s="241">
        <f t="shared" si="11"/>
        <v>0</v>
      </c>
      <c r="W51" s="86"/>
      <c r="X51" s="242" t="b">
        <f>'T1 2024'!T52</f>
        <v>0</v>
      </c>
      <c r="Y51" s="243">
        <f>'T2 2024'!S52</f>
        <v>0</v>
      </c>
      <c r="Z51" s="244">
        <f t="shared" si="12"/>
        <v>0</v>
      </c>
      <c r="AA51" s="245">
        <f t="shared" si="14"/>
        <v>0</v>
      </c>
      <c r="AB51" s="86"/>
      <c r="AC51" s="152">
        <f>'T2 2024'!S52</f>
        <v>0</v>
      </c>
      <c r="AD51" s="245">
        <f t="shared" si="13"/>
        <v>0</v>
      </c>
      <c r="AE51" s="86"/>
      <c r="AF51" s="92">
        <f t="shared" si="2"/>
        <v>0</v>
      </c>
      <c r="AG51" s="604"/>
      <c r="AH51" s="84"/>
      <c r="AI51" s="56">
        <f t="shared" si="15"/>
        <v>0</v>
      </c>
      <c r="AJ51" s="56">
        <f t="shared" si="16"/>
        <v>0</v>
      </c>
      <c r="AK51" s="56">
        <f t="shared" si="17"/>
        <v>0</v>
      </c>
      <c r="AL51" s="56">
        <f t="shared" si="18"/>
        <v>0</v>
      </c>
      <c r="AM51" s="56">
        <f t="shared" si="19"/>
        <v>0</v>
      </c>
      <c r="AN51" s="56">
        <f t="shared" si="20"/>
        <v>0</v>
      </c>
      <c r="AO51" s="56">
        <f t="shared" si="21"/>
        <v>0</v>
      </c>
    </row>
    <row r="52" spans="2:41" x14ac:dyDescent="0.25">
      <c r="B52" s="82"/>
      <c r="C52" s="246">
        <f>'T1 2024'!C53</f>
        <v>42</v>
      </c>
      <c r="D52" s="94">
        <f>'T1 2024'!D53</f>
        <v>0</v>
      </c>
      <c r="E52" s="142">
        <f>'T1 2024'!E53</f>
        <v>0</v>
      </c>
      <c r="F52" s="142">
        <f>'T1 2024'!F53</f>
        <v>0</v>
      </c>
      <c r="G52" s="142">
        <f>'T1 2024'!G53</f>
        <v>0</v>
      </c>
      <c r="H52" s="247">
        <f>'T1 2024'!H53</f>
        <v>0</v>
      </c>
      <c r="I52" s="248">
        <f>'T1 2024'!I53</f>
        <v>0</v>
      </c>
      <c r="J52" s="248">
        <f>'T1 2024'!J53</f>
        <v>0</v>
      </c>
      <c r="K52" s="249">
        <f>'T1 2024'!K53</f>
        <v>0</v>
      </c>
      <c r="L52" s="250">
        <f>'T2 2024'!H53</f>
        <v>0</v>
      </c>
      <c r="M52" s="250">
        <f>'T2 2024'!I53</f>
        <v>0</v>
      </c>
      <c r="N52" s="251">
        <f>'T2 2024'!J53</f>
        <v>0</v>
      </c>
      <c r="O52" s="247">
        <f>'T3 2024'!H53</f>
        <v>0</v>
      </c>
      <c r="P52" s="248">
        <f>'T3 2024'!I53</f>
        <v>0</v>
      </c>
      <c r="Q52" s="248">
        <f>'T3 2024'!J53</f>
        <v>0</v>
      </c>
      <c r="R52" s="248">
        <f>'T3 2024'!K53</f>
        <v>0</v>
      </c>
      <c r="S52" s="249">
        <f>'T3 2024'!L53</f>
        <v>0</v>
      </c>
      <c r="T52" s="252">
        <f>'T4 2024'!H53</f>
        <v>0</v>
      </c>
      <c r="U52" s="203">
        <f t="shared" si="10"/>
        <v>0</v>
      </c>
      <c r="V52" s="241">
        <f t="shared" si="11"/>
        <v>0</v>
      </c>
      <c r="W52" s="86"/>
      <c r="X52" s="242" t="b">
        <f>'T1 2024'!T53</f>
        <v>0</v>
      </c>
      <c r="Y52" s="243">
        <f>'T2 2024'!S53</f>
        <v>0</v>
      </c>
      <c r="Z52" s="244">
        <f t="shared" si="12"/>
        <v>0</v>
      </c>
      <c r="AA52" s="245">
        <f t="shared" si="14"/>
        <v>0</v>
      </c>
      <c r="AB52" s="86"/>
      <c r="AC52" s="152">
        <f>'T2 2024'!S53</f>
        <v>0</v>
      </c>
      <c r="AD52" s="245">
        <f t="shared" si="13"/>
        <v>0</v>
      </c>
      <c r="AE52" s="86"/>
      <c r="AF52" s="92">
        <f t="shared" si="2"/>
        <v>0</v>
      </c>
      <c r="AG52" s="604"/>
      <c r="AH52" s="84"/>
      <c r="AI52" s="56">
        <f t="shared" si="15"/>
        <v>0</v>
      </c>
      <c r="AJ52" s="56">
        <f t="shared" si="16"/>
        <v>0</v>
      </c>
      <c r="AK52" s="56">
        <f t="shared" si="17"/>
        <v>0</v>
      </c>
      <c r="AL52" s="56">
        <f t="shared" si="18"/>
        <v>0</v>
      </c>
      <c r="AM52" s="56">
        <f t="shared" si="19"/>
        <v>0</v>
      </c>
      <c r="AN52" s="56">
        <f t="shared" si="20"/>
        <v>0</v>
      </c>
      <c r="AO52" s="56">
        <f t="shared" si="21"/>
        <v>0</v>
      </c>
    </row>
    <row r="53" spans="2:41" x14ac:dyDescent="0.25">
      <c r="B53" s="82"/>
      <c r="C53" s="246">
        <f>'T1 2024'!C54</f>
        <v>43</v>
      </c>
      <c r="D53" s="94">
        <f>'T1 2024'!D54</f>
        <v>0</v>
      </c>
      <c r="E53" s="142">
        <f>'T1 2024'!E54</f>
        <v>0</v>
      </c>
      <c r="F53" s="142">
        <f>'T1 2024'!F54</f>
        <v>0</v>
      </c>
      <c r="G53" s="142">
        <f>'T1 2024'!G54</f>
        <v>0</v>
      </c>
      <c r="H53" s="247">
        <f>'T1 2024'!H54</f>
        <v>0</v>
      </c>
      <c r="I53" s="248">
        <f>'T1 2024'!I54</f>
        <v>0</v>
      </c>
      <c r="J53" s="248">
        <f>'T1 2024'!J54</f>
        <v>0</v>
      </c>
      <c r="K53" s="249">
        <f>'T1 2024'!K54</f>
        <v>0</v>
      </c>
      <c r="L53" s="250">
        <f>'T2 2024'!H54</f>
        <v>0</v>
      </c>
      <c r="M53" s="250">
        <f>'T2 2024'!I54</f>
        <v>0</v>
      </c>
      <c r="N53" s="251">
        <f>'T2 2024'!J54</f>
        <v>0</v>
      </c>
      <c r="O53" s="247">
        <f>'T3 2024'!H54</f>
        <v>0</v>
      </c>
      <c r="P53" s="248">
        <f>'T3 2024'!I54</f>
        <v>0</v>
      </c>
      <c r="Q53" s="248">
        <f>'T3 2024'!J54</f>
        <v>0</v>
      </c>
      <c r="R53" s="248">
        <f>'T3 2024'!K54</f>
        <v>0</v>
      </c>
      <c r="S53" s="249">
        <f>'T3 2024'!L54</f>
        <v>0</v>
      </c>
      <c r="T53" s="252">
        <f>'T4 2024'!H54</f>
        <v>0</v>
      </c>
      <c r="U53" s="203">
        <f t="shared" si="10"/>
        <v>0</v>
      </c>
      <c r="V53" s="241">
        <f t="shared" si="11"/>
        <v>0</v>
      </c>
      <c r="W53" s="86"/>
      <c r="X53" s="242" t="b">
        <f>'T1 2024'!T54</f>
        <v>0</v>
      </c>
      <c r="Y53" s="243">
        <f>'T2 2024'!S54</f>
        <v>0</v>
      </c>
      <c r="Z53" s="244">
        <f t="shared" si="12"/>
        <v>0</v>
      </c>
      <c r="AA53" s="245">
        <f t="shared" si="14"/>
        <v>0</v>
      </c>
      <c r="AB53" s="86"/>
      <c r="AC53" s="152">
        <f>'T2 2024'!S54</f>
        <v>0</v>
      </c>
      <c r="AD53" s="245">
        <f t="shared" si="13"/>
        <v>0</v>
      </c>
      <c r="AE53" s="86"/>
      <c r="AF53" s="92">
        <f t="shared" si="2"/>
        <v>0</v>
      </c>
      <c r="AG53" s="604"/>
      <c r="AH53" s="84"/>
      <c r="AI53" s="56">
        <f t="shared" si="15"/>
        <v>0</v>
      </c>
      <c r="AJ53" s="56">
        <f t="shared" si="16"/>
        <v>0</v>
      </c>
      <c r="AK53" s="56">
        <f t="shared" si="17"/>
        <v>0</v>
      </c>
      <c r="AL53" s="56">
        <f t="shared" si="18"/>
        <v>0</v>
      </c>
      <c r="AM53" s="56">
        <f t="shared" si="19"/>
        <v>0</v>
      </c>
      <c r="AN53" s="56">
        <f t="shared" si="20"/>
        <v>0</v>
      </c>
      <c r="AO53" s="56">
        <f t="shared" si="21"/>
        <v>0</v>
      </c>
    </row>
    <row r="54" spans="2:41" x14ac:dyDescent="0.25">
      <c r="B54" s="82"/>
      <c r="C54" s="246">
        <f>'T1 2024'!C55</f>
        <v>44</v>
      </c>
      <c r="D54" s="94">
        <f>'T1 2024'!D55</f>
        <v>0</v>
      </c>
      <c r="E54" s="142">
        <f>'T1 2024'!E55</f>
        <v>0</v>
      </c>
      <c r="F54" s="142">
        <f>'T1 2024'!F55</f>
        <v>0</v>
      </c>
      <c r="G54" s="142">
        <f>'T1 2024'!G55</f>
        <v>0</v>
      </c>
      <c r="H54" s="247">
        <f>'T1 2024'!H55</f>
        <v>0</v>
      </c>
      <c r="I54" s="248">
        <f>'T1 2024'!I55</f>
        <v>0</v>
      </c>
      <c r="J54" s="248">
        <f>'T1 2024'!J55</f>
        <v>0</v>
      </c>
      <c r="K54" s="249">
        <f>'T1 2024'!K55</f>
        <v>0</v>
      </c>
      <c r="L54" s="250">
        <f>'T2 2024'!H55</f>
        <v>0</v>
      </c>
      <c r="M54" s="250">
        <f>'T2 2024'!I55</f>
        <v>0</v>
      </c>
      <c r="N54" s="251">
        <f>'T2 2024'!J55</f>
        <v>0</v>
      </c>
      <c r="O54" s="247">
        <f>'T3 2024'!H55</f>
        <v>0</v>
      </c>
      <c r="P54" s="248">
        <f>'T3 2024'!I55</f>
        <v>0</v>
      </c>
      <c r="Q54" s="248">
        <f>'T3 2024'!J55</f>
        <v>0</v>
      </c>
      <c r="R54" s="248">
        <f>'T3 2024'!K55</f>
        <v>0</v>
      </c>
      <c r="S54" s="249">
        <f>'T3 2024'!L55</f>
        <v>0</v>
      </c>
      <c r="T54" s="252">
        <f>'T4 2024'!H55</f>
        <v>0</v>
      </c>
      <c r="U54" s="203">
        <f t="shared" si="10"/>
        <v>0</v>
      </c>
      <c r="V54" s="241">
        <f t="shared" si="11"/>
        <v>0</v>
      </c>
      <c r="W54" s="86"/>
      <c r="X54" s="242" t="b">
        <f>'T1 2024'!T55</f>
        <v>0</v>
      </c>
      <c r="Y54" s="243">
        <f>'T2 2024'!S55</f>
        <v>0</v>
      </c>
      <c r="Z54" s="244">
        <f t="shared" si="12"/>
        <v>0</v>
      </c>
      <c r="AA54" s="245">
        <f t="shared" si="14"/>
        <v>0</v>
      </c>
      <c r="AB54" s="86"/>
      <c r="AC54" s="152">
        <f>'T2 2024'!S55</f>
        <v>0</v>
      </c>
      <c r="AD54" s="245">
        <f t="shared" si="13"/>
        <v>0</v>
      </c>
      <c r="AE54" s="86"/>
      <c r="AF54" s="92">
        <f t="shared" si="2"/>
        <v>0</v>
      </c>
      <c r="AG54" s="604"/>
      <c r="AH54" s="84"/>
      <c r="AI54" s="56">
        <f t="shared" si="15"/>
        <v>0</v>
      </c>
      <c r="AJ54" s="56">
        <f t="shared" si="16"/>
        <v>0</v>
      </c>
      <c r="AK54" s="56">
        <f t="shared" si="17"/>
        <v>0</v>
      </c>
      <c r="AL54" s="56">
        <f t="shared" si="18"/>
        <v>0</v>
      </c>
      <c r="AM54" s="56">
        <f t="shared" si="19"/>
        <v>0</v>
      </c>
      <c r="AN54" s="56">
        <f t="shared" si="20"/>
        <v>0</v>
      </c>
      <c r="AO54" s="56">
        <f t="shared" si="21"/>
        <v>0</v>
      </c>
    </row>
    <row r="55" spans="2:41" x14ac:dyDescent="0.25">
      <c r="B55" s="82"/>
      <c r="C55" s="246">
        <f>'T1 2024'!C56</f>
        <v>45</v>
      </c>
      <c r="D55" s="94">
        <f>'T1 2024'!D56</f>
        <v>0</v>
      </c>
      <c r="E55" s="142">
        <f>'T1 2024'!E56</f>
        <v>0</v>
      </c>
      <c r="F55" s="142">
        <f>'T1 2024'!F56</f>
        <v>0</v>
      </c>
      <c r="G55" s="142">
        <f>'T1 2024'!G56</f>
        <v>0</v>
      </c>
      <c r="H55" s="247">
        <f>'T1 2024'!H56</f>
        <v>0</v>
      </c>
      <c r="I55" s="248">
        <f>'T1 2024'!I56</f>
        <v>0</v>
      </c>
      <c r="J55" s="248">
        <f>'T1 2024'!J56</f>
        <v>0</v>
      </c>
      <c r="K55" s="249">
        <f>'T1 2024'!K56</f>
        <v>0</v>
      </c>
      <c r="L55" s="250">
        <f>'T2 2024'!H56</f>
        <v>0</v>
      </c>
      <c r="M55" s="250">
        <f>'T2 2024'!I56</f>
        <v>0</v>
      </c>
      <c r="N55" s="251">
        <f>'T2 2024'!J56</f>
        <v>0</v>
      </c>
      <c r="O55" s="247">
        <f>'T3 2024'!H56</f>
        <v>0</v>
      </c>
      <c r="P55" s="248">
        <f>'T3 2024'!I56</f>
        <v>0</v>
      </c>
      <c r="Q55" s="248">
        <f>'T3 2024'!J56</f>
        <v>0</v>
      </c>
      <c r="R55" s="248">
        <f>'T3 2024'!K56</f>
        <v>0</v>
      </c>
      <c r="S55" s="249">
        <f>'T3 2024'!L56</f>
        <v>0</v>
      </c>
      <c r="T55" s="252">
        <f>'T4 2024'!H56</f>
        <v>0</v>
      </c>
      <c r="U55" s="203">
        <f t="shared" si="10"/>
        <v>0</v>
      </c>
      <c r="V55" s="241">
        <f t="shared" si="11"/>
        <v>0</v>
      </c>
      <c r="W55" s="86"/>
      <c r="X55" s="242" t="b">
        <f>'T1 2024'!T56</f>
        <v>0</v>
      </c>
      <c r="Y55" s="243">
        <f>'T2 2024'!S56</f>
        <v>0</v>
      </c>
      <c r="Z55" s="244">
        <f t="shared" si="12"/>
        <v>0</v>
      </c>
      <c r="AA55" s="245">
        <f t="shared" si="14"/>
        <v>0</v>
      </c>
      <c r="AB55" s="86"/>
      <c r="AC55" s="152">
        <f>'T2 2024'!S56</f>
        <v>0</v>
      </c>
      <c r="AD55" s="245">
        <f t="shared" si="13"/>
        <v>0</v>
      </c>
      <c r="AE55" s="86"/>
      <c r="AF55" s="92">
        <f t="shared" si="2"/>
        <v>0</v>
      </c>
      <c r="AG55" s="604"/>
      <c r="AH55" s="84"/>
      <c r="AI55" s="56">
        <f t="shared" si="15"/>
        <v>0</v>
      </c>
      <c r="AJ55" s="56">
        <f t="shared" si="16"/>
        <v>0</v>
      </c>
      <c r="AK55" s="56">
        <f t="shared" si="17"/>
        <v>0</v>
      </c>
      <c r="AL55" s="56">
        <f t="shared" si="18"/>
        <v>0</v>
      </c>
      <c r="AM55" s="56">
        <f t="shared" si="19"/>
        <v>0</v>
      </c>
      <c r="AN55" s="56">
        <f t="shared" si="20"/>
        <v>0</v>
      </c>
      <c r="AO55" s="56">
        <f t="shared" si="21"/>
        <v>0</v>
      </c>
    </row>
    <row r="56" spans="2:41" x14ac:dyDescent="0.25">
      <c r="B56" s="82"/>
      <c r="C56" s="246">
        <f>'T1 2024'!C57</f>
        <v>46</v>
      </c>
      <c r="D56" s="94">
        <f>'T1 2024'!D57</f>
        <v>0</v>
      </c>
      <c r="E56" s="142">
        <f>'T1 2024'!E57</f>
        <v>0</v>
      </c>
      <c r="F56" s="142">
        <f>'T1 2024'!F57</f>
        <v>0</v>
      </c>
      <c r="G56" s="142">
        <f>'T1 2024'!G57</f>
        <v>0</v>
      </c>
      <c r="H56" s="247">
        <f>'T1 2024'!H57</f>
        <v>0</v>
      </c>
      <c r="I56" s="248">
        <f>'T1 2024'!I57</f>
        <v>0</v>
      </c>
      <c r="J56" s="248">
        <f>'T1 2024'!J57</f>
        <v>0</v>
      </c>
      <c r="K56" s="249">
        <f>'T1 2024'!K57</f>
        <v>0</v>
      </c>
      <c r="L56" s="250">
        <f>'T2 2024'!H57</f>
        <v>0</v>
      </c>
      <c r="M56" s="250">
        <f>'T2 2024'!I57</f>
        <v>0</v>
      </c>
      <c r="N56" s="251">
        <f>'T2 2024'!J57</f>
        <v>0</v>
      </c>
      <c r="O56" s="247">
        <f>'T3 2024'!H57</f>
        <v>0</v>
      </c>
      <c r="P56" s="248">
        <f>'T3 2024'!I57</f>
        <v>0</v>
      </c>
      <c r="Q56" s="248">
        <f>'T3 2024'!J57</f>
        <v>0</v>
      </c>
      <c r="R56" s="248">
        <f>'T3 2024'!K57</f>
        <v>0</v>
      </c>
      <c r="S56" s="249">
        <f>'T3 2024'!L57</f>
        <v>0</v>
      </c>
      <c r="T56" s="252">
        <f>'T4 2024'!H57</f>
        <v>0</v>
      </c>
      <c r="U56" s="203">
        <f t="shared" si="10"/>
        <v>0</v>
      </c>
      <c r="V56" s="241">
        <f t="shared" si="11"/>
        <v>0</v>
      </c>
      <c r="W56" s="86"/>
      <c r="X56" s="242" t="b">
        <f>'T1 2024'!T57</f>
        <v>0</v>
      </c>
      <c r="Y56" s="243">
        <f>'T2 2024'!S57</f>
        <v>0</v>
      </c>
      <c r="Z56" s="244">
        <f t="shared" si="12"/>
        <v>0</v>
      </c>
      <c r="AA56" s="245">
        <f t="shared" si="14"/>
        <v>0</v>
      </c>
      <c r="AB56" s="86"/>
      <c r="AC56" s="152">
        <f>'T2 2024'!S57</f>
        <v>0</v>
      </c>
      <c r="AD56" s="245">
        <f t="shared" si="13"/>
        <v>0</v>
      </c>
      <c r="AE56" s="86"/>
      <c r="AF56" s="92">
        <f t="shared" si="2"/>
        <v>0</v>
      </c>
      <c r="AG56" s="604"/>
      <c r="AH56" s="84"/>
      <c r="AI56" s="56">
        <f t="shared" si="15"/>
        <v>0</v>
      </c>
      <c r="AJ56" s="56">
        <f t="shared" si="16"/>
        <v>0</v>
      </c>
      <c r="AK56" s="56">
        <f t="shared" si="17"/>
        <v>0</v>
      </c>
      <c r="AL56" s="56">
        <f t="shared" si="18"/>
        <v>0</v>
      </c>
      <c r="AM56" s="56">
        <f t="shared" si="19"/>
        <v>0</v>
      </c>
      <c r="AN56" s="56">
        <f t="shared" si="20"/>
        <v>0</v>
      </c>
      <c r="AO56" s="56">
        <f t="shared" si="21"/>
        <v>0</v>
      </c>
    </row>
    <row r="57" spans="2:41" x14ac:dyDescent="0.25">
      <c r="B57" s="82"/>
      <c r="C57" s="246">
        <f>'T1 2024'!C58</f>
        <v>47</v>
      </c>
      <c r="D57" s="94">
        <f>'T1 2024'!D58</f>
        <v>0</v>
      </c>
      <c r="E57" s="142">
        <f>'T1 2024'!E58</f>
        <v>0</v>
      </c>
      <c r="F57" s="142">
        <f>'T1 2024'!F58</f>
        <v>0</v>
      </c>
      <c r="G57" s="142">
        <f>'T1 2024'!G58</f>
        <v>0</v>
      </c>
      <c r="H57" s="247">
        <f>'T1 2024'!H58</f>
        <v>0</v>
      </c>
      <c r="I57" s="248">
        <f>'T1 2024'!I58</f>
        <v>0</v>
      </c>
      <c r="J57" s="248">
        <f>'T1 2024'!J58</f>
        <v>0</v>
      </c>
      <c r="K57" s="249">
        <f>'T1 2024'!K58</f>
        <v>0</v>
      </c>
      <c r="L57" s="250">
        <f>'T2 2024'!H58</f>
        <v>0</v>
      </c>
      <c r="M57" s="250">
        <f>'T2 2024'!I58</f>
        <v>0</v>
      </c>
      <c r="N57" s="251">
        <f>'T2 2024'!J58</f>
        <v>0</v>
      </c>
      <c r="O57" s="247">
        <f>'T3 2024'!H58</f>
        <v>0</v>
      </c>
      <c r="P57" s="248">
        <f>'T3 2024'!I58</f>
        <v>0</v>
      </c>
      <c r="Q57" s="248">
        <f>'T3 2024'!J58</f>
        <v>0</v>
      </c>
      <c r="R57" s="248">
        <f>'T3 2024'!K58</f>
        <v>0</v>
      </c>
      <c r="S57" s="249">
        <f>'T3 2024'!L58</f>
        <v>0</v>
      </c>
      <c r="T57" s="252">
        <f>'T4 2024'!H58</f>
        <v>0</v>
      </c>
      <c r="U57" s="203">
        <f t="shared" si="10"/>
        <v>0</v>
      </c>
      <c r="V57" s="241">
        <f t="shared" si="11"/>
        <v>0</v>
      </c>
      <c r="W57" s="86"/>
      <c r="X57" s="242" t="b">
        <f>'T1 2024'!T58</f>
        <v>0</v>
      </c>
      <c r="Y57" s="243">
        <f>'T2 2024'!S58</f>
        <v>0</v>
      </c>
      <c r="Z57" s="244">
        <f t="shared" si="12"/>
        <v>0</v>
      </c>
      <c r="AA57" s="245">
        <f t="shared" si="14"/>
        <v>0</v>
      </c>
      <c r="AB57" s="86"/>
      <c r="AC57" s="152">
        <f>'T2 2024'!S58</f>
        <v>0</v>
      </c>
      <c r="AD57" s="245">
        <f t="shared" si="13"/>
        <v>0</v>
      </c>
      <c r="AE57" s="86"/>
      <c r="AF57" s="92">
        <f t="shared" si="2"/>
        <v>0</v>
      </c>
      <c r="AG57" s="604"/>
      <c r="AH57" s="84"/>
      <c r="AI57" s="56">
        <f t="shared" si="15"/>
        <v>0</v>
      </c>
      <c r="AJ57" s="56">
        <f t="shared" si="16"/>
        <v>0</v>
      </c>
      <c r="AK57" s="56">
        <f t="shared" si="17"/>
        <v>0</v>
      </c>
      <c r="AL57" s="56">
        <f t="shared" si="18"/>
        <v>0</v>
      </c>
      <c r="AM57" s="56">
        <f t="shared" si="19"/>
        <v>0</v>
      </c>
      <c r="AN57" s="56">
        <f t="shared" si="20"/>
        <v>0</v>
      </c>
      <c r="AO57" s="56">
        <f t="shared" si="21"/>
        <v>0</v>
      </c>
    </row>
    <row r="58" spans="2:41" x14ac:dyDescent="0.25">
      <c r="B58" s="82"/>
      <c r="C58" s="246">
        <f>'T1 2024'!C59</f>
        <v>48</v>
      </c>
      <c r="D58" s="94">
        <f>'T1 2024'!D59</f>
        <v>0</v>
      </c>
      <c r="E58" s="142">
        <f>'T1 2024'!E59</f>
        <v>0</v>
      </c>
      <c r="F58" s="142">
        <f>'T1 2024'!F59</f>
        <v>0</v>
      </c>
      <c r="G58" s="142">
        <f>'T1 2024'!G59</f>
        <v>0</v>
      </c>
      <c r="H58" s="247">
        <f>'T1 2024'!H59</f>
        <v>0</v>
      </c>
      <c r="I58" s="248">
        <f>'T1 2024'!I59</f>
        <v>0</v>
      </c>
      <c r="J58" s="248">
        <f>'T1 2024'!J59</f>
        <v>0</v>
      </c>
      <c r="K58" s="249">
        <f>'T1 2024'!K59</f>
        <v>0</v>
      </c>
      <c r="L58" s="250">
        <f>'T2 2024'!H59</f>
        <v>0</v>
      </c>
      <c r="M58" s="250">
        <f>'T2 2024'!I59</f>
        <v>0</v>
      </c>
      <c r="N58" s="251">
        <f>'T2 2024'!J59</f>
        <v>0</v>
      </c>
      <c r="O58" s="247">
        <f>'T3 2024'!H59</f>
        <v>0</v>
      </c>
      <c r="P58" s="248">
        <f>'T3 2024'!I59</f>
        <v>0</v>
      </c>
      <c r="Q58" s="248">
        <f>'T3 2024'!J59</f>
        <v>0</v>
      </c>
      <c r="R58" s="248">
        <f>'T3 2024'!K59</f>
        <v>0</v>
      </c>
      <c r="S58" s="249">
        <f>'T3 2024'!L59</f>
        <v>0</v>
      </c>
      <c r="T58" s="252">
        <f>'T4 2024'!H59</f>
        <v>0</v>
      </c>
      <c r="U58" s="203">
        <f t="shared" si="10"/>
        <v>0</v>
      </c>
      <c r="V58" s="241">
        <f t="shared" si="11"/>
        <v>0</v>
      </c>
      <c r="W58" s="86"/>
      <c r="X58" s="242" t="b">
        <f>'T1 2024'!T59</f>
        <v>0</v>
      </c>
      <c r="Y58" s="243">
        <f>'T2 2024'!S59</f>
        <v>0</v>
      </c>
      <c r="Z58" s="244">
        <f t="shared" si="12"/>
        <v>0</v>
      </c>
      <c r="AA58" s="245">
        <f t="shared" si="14"/>
        <v>0</v>
      </c>
      <c r="AB58" s="86"/>
      <c r="AC58" s="152">
        <f>'T2 2024'!S59</f>
        <v>0</v>
      </c>
      <c r="AD58" s="245">
        <f t="shared" si="13"/>
        <v>0</v>
      </c>
      <c r="AE58" s="86"/>
      <c r="AF58" s="92">
        <f t="shared" si="2"/>
        <v>0</v>
      </c>
      <c r="AG58" s="604"/>
      <c r="AH58" s="84"/>
      <c r="AI58" s="56">
        <f t="shared" si="15"/>
        <v>0</v>
      </c>
      <c r="AJ58" s="56">
        <f t="shared" si="16"/>
        <v>0</v>
      </c>
      <c r="AK58" s="56">
        <f t="shared" si="17"/>
        <v>0</v>
      </c>
      <c r="AL58" s="56">
        <f t="shared" si="18"/>
        <v>0</v>
      </c>
      <c r="AM58" s="56">
        <f t="shared" si="19"/>
        <v>0</v>
      </c>
      <c r="AN58" s="56">
        <f t="shared" si="20"/>
        <v>0</v>
      </c>
      <c r="AO58" s="56">
        <f t="shared" si="21"/>
        <v>0</v>
      </c>
    </row>
    <row r="59" spans="2:41" x14ac:dyDescent="0.25">
      <c r="B59" s="82"/>
      <c r="C59" s="246">
        <f>'T1 2024'!C60</f>
        <v>49</v>
      </c>
      <c r="D59" s="94">
        <f>'T1 2024'!D60</f>
        <v>0</v>
      </c>
      <c r="E59" s="142">
        <f>'T1 2024'!E60</f>
        <v>0</v>
      </c>
      <c r="F59" s="142">
        <f>'T1 2024'!F60</f>
        <v>0</v>
      </c>
      <c r="G59" s="142">
        <f>'T1 2024'!G60</f>
        <v>0</v>
      </c>
      <c r="H59" s="247">
        <f>'T1 2024'!H60</f>
        <v>0</v>
      </c>
      <c r="I59" s="248">
        <f>'T1 2024'!I60</f>
        <v>0</v>
      </c>
      <c r="J59" s="248">
        <f>'T1 2024'!J60</f>
        <v>0</v>
      </c>
      <c r="K59" s="249">
        <f>'T1 2024'!K60</f>
        <v>0</v>
      </c>
      <c r="L59" s="250">
        <f>'T2 2024'!H60</f>
        <v>0</v>
      </c>
      <c r="M59" s="250">
        <f>'T2 2024'!I60</f>
        <v>0</v>
      </c>
      <c r="N59" s="251">
        <f>'T2 2024'!J60</f>
        <v>0</v>
      </c>
      <c r="O59" s="247">
        <f>'T3 2024'!H60</f>
        <v>0</v>
      </c>
      <c r="P59" s="248">
        <f>'T3 2024'!I60</f>
        <v>0</v>
      </c>
      <c r="Q59" s="248">
        <f>'T3 2024'!J60</f>
        <v>0</v>
      </c>
      <c r="R59" s="248">
        <f>'T3 2024'!K60</f>
        <v>0</v>
      </c>
      <c r="S59" s="249">
        <f>'T3 2024'!L60</f>
        <v>0</v>
      </c>
      <c r="T59" s="252">
        <f>'T4 2024'!H60</f>
        <v>0</v>
      </c>
      <c r="U59" s="203">
        <f t="shared" si="10"/>
        <v>0</v>
      </c>
      <c r="V59" s="241">
        <f t="shared" si="11"/>
        <v>0</v>
      </c>
      <c r="W59" s="86"/>
      <c r="X59" s="242" t="b">
        <f>'T1 2024'!T60</f>
        <v>0</v>
      </c>
      <c r="Y59" s="243">
        <f>'T2 2024'!S60</f>
        <v>0</v>
      </c>
      <c r="Z59" s="244">
        <f t="shared" si="12"/>
        <v>0</v>
      </c>
      <c r="AA59" s="245">
        <f t="shared" si="14"/>
        <v>0</v>
      </c>
      <c r="AB59" s="86"/>
      <c r="AC59" s="152">
        <f>'T2 2024'!S60</f>
        <v>0</v>
      </c>
      <c r="AD59" s="245">
        <f t="shared" si="13"/>
        <v>0</v>
      </c>
      <c r="AE59" s="86"/>
      <c r="AF59" s="92">
        <f t="shared" si="2"/>
        <v>0</v>
      </c>
      <c r="AG59" s="604"/>
      <c r="AH59" s="84"/>
      <c r="AI59" s="56">
        <f t="shared" si="15"/>
        <v>0</v>
      </c>
      <c r="AJ59" s="56">
        <f t="shared" si="16"/>
        <v>0</v>
      </c>
      <c r="AK59" s="56">
        <f t="shared" si="17"/>
        <v>0</v>
      </c>
      <c r="AL59" s="56">
        <f t="shared" si="18"/>
        <v>0</v>
      </c>
      <c r="AM59" s="56">
        <f t="shared" si="19"/>
        <v>0</v>
      </c>
      <c r="AN59" s="56">
        <f t="shared" si="20"/>
        <v>0</v>
      </c>
      <c r="AO59" s="56">
        <f t="shared" si="21"/>
        <v>0</v>
      </c>
    </row>
    <row r="60" spans="2:41" x14ac:dyDescent="0.25">
      <c r="B60" s="82"/>
      <c r="C60" s="246">
        <f>'T1 2024'!C61</f>
        <v>50</v>
      </c>
      <c r="D60" s="94">
        <f>'T1 2024'!D61</f>
        <v>0</v>
      </c>
      <c r="E60" s="142">
        <f>'T1 2024'!E61</f>
        <v>0</v>
      </c>
      <c r="F60" s="142">
        <f>'T1 2024'!F61</f>
        <v>0</v>
      </c>
      <c r="G60" s="142">
        <f>'T1 2024'!G61</f>
        <v>0</v>
      </c>
      <c r="H60" s="247">
        <f>'T1 2024'!H61</f>
        <v>0</v>
      </c>
      <c r="I60" s="248">
        <f>'T1 2024'!I61</f>
        <v>0</v>
      </c>
      <c r="J60" s="248">
        <f>'T1 2024'!J61</f>
        <v>0</v>
      </c>
      <c r="K60" s="249">
        <f>'T1 2024'!K61</f>
        <v>0</v>
      </c>
      <c r="L60" s="250">
        <f>'T2 2024'!H61</f>
        <v>0</v>
      </c>
      <c r="M60" s="250">
        <f>'T2 2024'!I61</f>
        <v>0</v>
      </c>
      <c r="N60" s="251">
        <f>'T2 2024'!J61</f>
        <v>0</v>
      </c>
      <c r="O60" s="247">
        <f>'T3 2024'!H61</f>
        <v>0</v>
      </c>
      <c r="P60" s="248">
        <f>'T3 2024'!I61</f>
        <v>0</v>
      </c>
      <c r="Q60" s="248">
        <f>'T3 2024'!J61</f>
        <v>0</v>
      </c>
      <c r="R60" s="248">
        <f>'T3 2024'!K61</f>
        <v>0</v>
      </c>
      <c r="S60" s="249">
        <f>'T3 2024'!L61</f>
        <v>0</v>
      </c>
      <c r="T60" s="252">
        <f>'T4 2024'!H61</f>
        <v>0</v>
      </c>
      <c r="U60" s="203">
        <f t="shared" si="10"/>
        <v>0</v>
      </c>
      <c r="V60" s="241">
        <f t="shared" si="11"/>
        <v>0</v>
      </c>
      <c r="W60" s="86"/>
      <c r="X60" s="242" t="b">
        <f>'T1 2024'!T61</f>
        <v>0</v>
      </c>
      <c r="Y60" s="243">
        <f>'T2 2024'!S61</f>
        <v>0</v>
      </c>
      <c r="Z60" s="244">
        <f t="shared" si="12"/>
        <v>0</v>
      </c>
      <c r="AA60" s="245">
        <f t="shared" si="14"/>
        <v>0</v>
      </c>
      <c r="AB60" s="86"/>
      <c r="AC60" s="152">
        <f>'T2 2024'!S61</f>
        <v>0</v>
      </c>
      <c r="AD60" s="245">
        <f t="shared" si="13"/>
        <v>0</v>
      </c>
      <c r="AE60" s="86"/>
      <c r="AF60" s="92">
        <f t="shared" si="2"/>
        <v>0</v>
      </c>
      <c r="AG60" s="604"/>
      <c r="AH60" s="84"/>
      <c r="AI60" s="56">
        <f t="shared" si="15"/>
        <v>0</v>
      </c>
      <c r="AJ60" s="56">
        <f t="shared" si="16"/>
        <v>0</v>
      </c>
      <c r="AK60" s="56">
        <f t="shared" si="17"/>
        <v>0</v>
      </c>
      <c r="AL60" s="56">
        <f t="shared" si="18"/>
        <v>0</v>
      </c>
      <c r="AM60" s="56">
        <f t="shared" si="19"/>
        <v>0</v>
      </c>
      <c r="AN60" s="56">
        <f t="shared" si="20"/>
        <v>0</v>
      </c>
      <c r="AO60" s="56">
        <f t="shared" si="21"/>
        <v>0</v>
      </c>
    </row>
    <row r="61" spans="2:41" x14ac:dyDescent="0.25">
      <c r="B61" s="82"/>
      <c r="C61" s="246">
        <f>'T1 2024'!C62</f>
        <v>51</v>
      </c>
      <c r="D61" s="94">
        <f>'T1 2024'!D62</f>
        <v>0</v>
      </c>
      <c r="E61" s="142">
        <f>'T1 2024'!E62</f>
        <v>0</v>
      </c>
      <c r="F61" s="142">
        <f>'T1 2024'!F62</f>
        <v>0</v>
      </c>
      <c r="G61" s="142">
        <f>'T1 2024'!G62</f>
        <v>0</v>
      </c>
      <c r="H61" s="247">
        <f>'T1 2024'!H62</f>
        <v>0</v>
      </c>
      <c r="I61" s="248">
        <f>'T1 2024'!I62</f>
        <v>0</v>
      </c>
      <c r="J61" s="248">
        <f>'T1 2024'!J62</f>
        <v>0</v>
      </c>
      <c r="K61" s="249">
        <f>'T1 2024'!K62</f>
        <v>0</v>
      </c>
      <c r="L61" s="250">
        <f>'T2 2024'!H62</f>
        <v>0</v>
      </c>
      <c r="M61" s="250">
        <f>'T2 2024'!I62</f>
        <v>0</v>
      </c>
      <c r="N61" s="251">
        <f>'T2 2024'!J62</f>
        <v>0</v>
      </c>
      <c r="O61" s="247">
        <f>'T3 2024'!H62</f>
        <v>0</v>
      </c>
      <c r="P61" s="248">
        <f>'T3 2024'!I62</f>
        <v>0</v>
      </c>
      <c r="Q61" s="248">
        <f>'T3 2024'!J62</f>
        <v>0</v>
      </c>
      <c r="R61" s="248">
        <f>'T3 2024'!K62</f>
        <v>0</v>
      </c>
      <c r="S61" s="249">
        <f>'T3 2024'!L62</f>
        <v>0</v>
      </c>
      <c r="T61" s="252">
        <f>'T4 2024'!H62</f>
        <v>0</v>
      </c>
      <c r="U61" s="203">
        <f t="shared" si="10"/>
        <v>0</v>
      </c>
      <c r="V61" s="241">
        <f t="shared" si="11"/>
        <v>0</v>
      </c>
      <c r="W61" s="86"/>
      <c r="X61" s="242" t="b">
        <f>'T1 2024'!T62</f>
        <v>0</v>
      </c>
      <c r="Y61" s="243">
        <f>'T2 2024'!S62</f>
        <v>0</v>
      </c>
      <c r="Z61" s="244">
        <f t="shared" si="12"/>
        <v>0</v>
      </c>
      <c r="AA61" s="245">
        <f t="shared" si="14"/>
        <v>0</v>
      </c>
      <c r="AB61" s="86"/>
      <c r="AC61" s="152">
        <f>'T2 2024'!S62</f>
        <v>0</v>
      </c>
      <c r="AD61" s="245">
        <f t="shared" si="13"/>
        <v>0</v>
      </c>
      <c r="AE61" s="86"/>
      <c r="AF61" s="92">
        <f t="shared" si="2"/>
        <v>0</v>
      </c>
      <c r="AG61" s="604"/>
      <c r="AH61" s="84"/>
      <c r="AI61" s="56">
        <f t="shared" si="15"/>
        <v>0</v>
      </c>
      <c r="AJ61" s="56">
        <f t="shared" si="16"/>
        <v>0</v>
      </c>
      <c r="AK61" s="56">
        <f t="shared" si="17"/>
        <v>0</v>
      </c>
      <c r="AL61" s="56">
        <f t="shared" si="18"/>
        <v>0</v>
      </c>
      <c r="AM61" s="56">
        <f t="shared" si="19"/>
        <v>0</v>
      </c>
      <c r="AN61" s="56">
        <f t="shared" si="20"/>
        <v>0</v>
      </c>
      <c r="AO61" s="56">
        <f t="shared" si="21"/>
        <v>0</v>
      </c>
    </row>
    <row r="62" spans="2:41" x14ac:dyDescent="0.25">
      <c r="B62" s="82"/>
      <c r="C62" s="246">
        <f>'T1 2024'!C63</f>
        <v>52</v>
      </c>
      <c r="D62" s="94">
        <f>'T1 2024'!D63</f>
        <v>0</v>
      </c>
      <c r="E62" s="142">
        <f>'T1 2024'!E63</f>
        <v>0</v>
      </c>
      <c r="F62" s="142">
        <f>'T1 2024'!F63</f>
        <v>0</v>
      </c>
      <c r="G62" s="142">
        <f>'T1 2024'!G63</f>
        <v>0</v>
      </c>
      <c r="H62" s="247">
        <f>'T1 2024'!H63</f>
        <v>0</v>
      </c>
      <c r="I62" s="248">
        <f>'T1 2024'!I63</f>
        <v>0</v>
      </c>
      <c r="J62" s="248">
        <f>'T1 2024'!J63</f>
        <v>0</v>
      </c>
      <c r="K62" s="249">
        <f>'T1 2024'!K63</f>
        <v>0</v>
      </c>
      <c r="L62" s="250">
        <f>'T2 2024'!H63</f>
        <v>0</v>
      </c>
      <c r="M62" s="250">
        <f>'T2 2024'!I63</f>
        <v>0</v>
      </c>
      <c r="N62" s="251">
        <f>'T2 2024'!J63</f>
        <v>0</v>
      </c>
      <c r="O62" s="247">
        <f>'T3 2024'!H63</f>
        <v>0</v>
      </c>
      <c r="P62" s="248">
        <f>'T3 2024'!I63</f>
        <v>0</v>
      </c>
      <c r="Q62" s="248">
        <f>'T3 2024'!J63</f>
        <v>0</v>
      </c>
      <c r="R62" s="248">
        <f>'T3 2024'!K63</f>
        <v>0</v>
      </c>
      <c r="S62" s="249">
        <f>'T3 2024'!L63</f>
        <v>0</v>
      </c>
      <c r="T62" s="252">
        <f>'T4 2024'!H63</f>
        <v>0</v>
      </c>
      <c r="U62" s="203">
        <f t="shared" si="10"/>
        <v>0</v>
      </c>
      <c r="V62" s="241">
        <f t="shared" si="11"/>
        <v>0</v>
      </c>
      <c r="W62" s="86"/>
      <c r="X62" s="242" t="b">
        <f>'T1 2024'!T63</f>
        <v>0</v>
      </c>
      <c r="Y62" s="243">
        <f>'T2 2024'!S63</f>
        <v>0</v>
      </c>
      <c r="Z62" s="244">
        <f t="shared" si="12"/>
        <v>0</v>
      </c>
      <c r="AA62" s="245">
        <f t="shared" si="14"/>
        <v>0</v>
      </c>
      <c r="AB62" s="86"/>
      <c r="AC62" s="152">
        <f>'T2 2024'!S63</f>
        <v>0</v>
      </c>
      <c r="AD62" s="245">
        <f t="shared" si="13"/>
        <v>0</v>
      </c>
      <c r="AE62" s="86"/>
      <c r="AF62" s="92">
        <f t="shared" si="2"/>
        <v>0</v>
      </c>
      <c r="AG62" s="604"/>
      <c r="AH62" s="84"/>
      <c r="AI62" s="56">
        <f t="shared" si="15"/>
        <v>0</v>
      </c>
      <c r="AJ62" s="56">
        <f t="shared" si="16"/>
        <v>0</v>
      </c>
      <c r="AK62" s="56">
        <f t="shared" si="17"/>
        <v>0</v>
      </c>
      <c r="AL62" s="56">
        <f t="shared" si="18"/>
        <v>0</v>
      </c>
      <c r="AM62" s="56">
        <f t="shared" si="19"/>
        <v>0</v>
      </c>
      <c r="AN62" s="56">
        <f t="shared" si="20"/>
        <v>0</v>
      </c>
      <c r="AO62" s="56">
        <f t="shared" si="21"/>
        <v>0</v>
      </c>
    </row>
    <row r="63" spans="2:41" x14ac:dyDescent="0.25">
      <c r="B63" s="82"/>
      <c r="C63" s="246">
        <f>'T1 2024'!C64</f>
        <v>53</v>
      </c>
      <c r="D63" s="94">
        <f>'T1 2024'!D64</f>
        <v>0</v>
      </c>
      <c r="E63" s="142">
        <f>'T1 2024'!E64</f>
        <v>0</v>
      </c>
      <c r="F63" s="142">
        <f>'T1 2024'!F64</f>
        <v>0</v>
      </c>
      <c r="G63" s="142">
        <f>'T1 2024'!G64</f>
        <v>0</v>
      </c>
      <c r="H63" s="247">
        <f>'T1 2024'!H64</f>
        <v>0</v>
      </c>
      <c r="I63" s="248">
        <f>'T1 2024'!I64</f>
        <v>0</v>
      </c>
      <c r="J63" s="248">
        <f>'T1 2024'!J64</f>
        <v>0</v>
      </c>
      <c r="K63" s="249">
        <f>'T1 2024'!K64</f>
        <v>0</v>
      </c>
      <c r="L63" s="250">
        <f>'T2 2024'!H64</f>
        <v>0</v>
      </c>
      <c r="M63" s="250">
        <f>'T2 2024'!I64</f>
        <v>0</v>
      </c>
      <c r="N63" s="251">
        <f>'T2 2024'!J64</f>
        <v>0</v>
      </c>
      <c r="O63" s="247">
        <f>'T3 2024'!H64</f>
        <v>0</v>
      </c>
      <c r="P63" s="248">
        <f>'T3 2024'!I64</f>
        <v>0</v>
      </c>
      <c r="Q63" s="248">
        <f>'T3 2024'!J64</f>
        <v>0</v>
      </c>
      <c r="R63" s="248">
        <f>'T3 2024'!K64</f>
        <v>0</v>
      </c>
      <c r="S63" s="249">
        <f>'T3 2024'!L64</f>
        <v>0</v>
      </c>
      <c r="T63" s="252">
        <f>'T4 2024'!H64</f>
        <v>0</v>
      </c>
      <c r="U63" s="203">
        <f t="shared" si="10"/>
        <v>0</v>
      </c>
      <c r="V63" s="241">
        <f t="shared" si="11"/>
        <v>0</v>
      </c>
      <c r="W63" s="86"/>
      <c r="X63" s="242" t="b">
        <f>'T1 2024'!T64</f>
        <v>0</v>
      </c>
      <c r="Y63" s="243">
        <f>'T2 2024'!S64</f>
        <v>0</v>
      </c>
      <c r="Z63" s="244">
        <f t="shared" si="12"/>
        <v>0</v>
      </c>
      <c r="AA63" s="245">
        <f t="shared" si="14"/>
        <v>0</v>
      </c>
      <c r="AB63" s="86"/>
      <c r="AC63" s="152">
        <f>'T2 2024'!S64</f>
        <v>0</v>
      </c>
      <c r="AD63" s="245">
        <f t="shared" si="13"/>
        <v>0</v>
      </c>
      <c r="AE63" s="86"/>
      <c r="AF63" s="92">
        <f t="shared" si="2"/>
        <v>0</v>
      </c>
      <c r="AG63" s="604"/>
      <c r="AH63" s="84"/>
      <c r="AI63" s="56">
        <f t="shared" si="15"/>
        <v>0</v>
      </c>
      <c r="AJ63" s="56">
        <f t="shared" si="16"/>
        <v>0</v>
      </c>
      <c r="AK63" s="56">
        <f t="shared" si="17"/>
        <v>0</v>
      </c>
      <c r="AL63" s="56">
        <f t="shared" si="18"/>
        <v>0</v>
      </c>
      <c r="AM63" s="56">
        <f t="shared" si="19"/>
        <v>0</v>
      </c>
      <c r="AN63" s="56">
        <f t="shared" si="20"/>
        <v>0</v>
      </c>
      <c r="AO63" s="56">
        <f t="shared" si="21"/>
        <v>0</v>
      </c>
    </row>
    <row r="64" spans="2:41" x14ac:dyDescent="0.25">
      <c r="B64" s="82"/>
      <c r="C64" s="246">
        <f>'T1 2024'!C65</f>
        <v>54</v>
      </c>
      <c r="D64" s="94">
        <f>'T1 2024'!D65</f>
        <v>0</v>
      </c>
      <c r="E64" s="142">
        <f>'T1 2024'!E65</f>
        <v>0</v>
      </c>
      <c r="F64" s="142">
        <f>'T1 2024'!F65</f>
        <v>0</v>
      </c>
      <c r="G64" s="142">
        <f>'T1 2024'!G65</f>
        <v>0</v>
      </c>
      <c r="H64" s="247">
        <f>'T1 2024'!H65</f>
        <v>0</v>
      </c>
      <c r="I64" s="248">
        <f>'T1 2024'!I65</f>
        <v>0</v>
      </c>
      <c r="J64" s="248">
        <f>'T1 2024'!J65</f>
        <v>0</v>
      </c>
      <c r="K64" s="249">
        <f>'T1 2024'!K65</f>
        <v>0</v>
      </c>
      <c r="L64" s="250">
        <f>'T2 2024'!H65</f>
        <v>0</v>
      </c>
      <c r="M64" s="250">
        <f>'T2 2024'!I65</f>
        <v>0</v>
      </c>
      <c r="N64" s="251">
        <f>'T2 2024'!J65</f>
        <v>0</v>
      </c>
      <c r="O64" s="247">
        <f>'T3 2024'!H65</f>
        <v>0</v>
      </c>
      <c r="P64" s="248">
        <f>'T3 2024'!I65</f>
        <v>0</v>
      </c>
      <c r="Q64" s="248">
        <f>'T3 2024'!J65</f>
        <v>0</v>
      </c>
      <c r="R64" s="248">
        <f>'T3 2024'!K65</f>
        <v>0</v>
      </c>
      <c r="S64" s="249">
        <f>'T3 2024'!L65</f>
        <v>0</v>
      </c>
      <c r="T64" s="252">
        <f>'T4 2024'!H65</f>
        <v>0</v>
      </c>
      <c r="U64" s="203">
        <f t="shared" si="10"/>
        <v>0</v>
      </c>
      <c r="V64" s="241">
        <f t="shared" si="11"/>
        <v>0</v>
      </c>
      <c r="W64" s="86"/>
      <c r="X64" s="242" t="b">
        <f>'T1 2024'!T65</f>
        <v>0</v>
      </c>
      <c r="Y64" s="243">
        <f>'T2 2024'!S65</f>
        <v>0</v>
      </c>
      <c r="Z64" s="244">
        <f t="shared" si="12"/>
        <v>0</v>
      </c>
      <c r="AA64" s="245">
        <f t="shared" si="14"/>
        <v>0</v>
      </c>
      <c r="AB64" s="86"/>
      <c r="AC64" s="152">
        <f>'T2 2024'!S65</f>
        <v>0</v>
      </c>
      <c r="AD64" s="245">
        <f t="shared" si="13"/>
        <v>0</v>
      </c>
      <c r="AE64" s="86"/>
      <c r="AF64" s="92">
        <f t="shared" si="2"/>
        <v>0</v>
      </c>
      <c r="AG64" s="604"/>
      <c r="AH64" s="84"/>
      <c r="AI64" s="56">
        <f t="shared" si="15"/>
        <v>0</v>
      </c>
      <c r="AJ64" s="56">
        <f t="shared" si="16"/>
        <v>0</v>
      </c>
      <c r="AK64" s="56">
        <f t="shared" si="17"/>
        <v>0</v>
      </c>
      <c r="AL64" s="56">
        <f t="shared" si="18"/>
        <v>0</v>
      </c>
      <c r="AM64" s="56">
        <f t="shared" si="19"/>
        <v>0</v>
      </c>
      <c r="AN64" s="56">
        <f t="shared" si="20"/>
        <v>0</v>
      </c>
      <c r="AO64" s="56">
        <f t="shared" si="21"/>
        <v>0</v>
      </c>
    </row>
    <row r="65" spans="2:41" x14ac:dyDescent="0.25">
      <c r="B65" s="82"/>
      <c r="C65" s="246">
        <f>'T1 2024'!C66</f>
        <v>55</v>
      </c>
      <c r="D65" s="94">
        <f>'T1 2024'!D66</f>
        <v>0</v>
      </c>
      <c r="E65" s="142">
        <f>'T1 2024'!E66</f>
        <v>0</v>
      </c>
      <c r="F65" s="142">
        <f>'T1 2024'!F66</f>
        <v>0</v>
      </c>
      <c r="G65" s="142">
        <f>'T1 2024'!G66</f>
        <v>0</v>
      </c>
      <c r="H65" s="247">
        <f>'T1 2024'!H66</f>
        <v>0</v>
      </c>
      <c r="I65" s="248">
        <f>'T1 2024'!I66</f>
        <v>0</v>
      </c>
      <c r="J65" s="248">
        <f>'T1 2024'!J66</f>
        <v>0</v>
      </c>
      <c r="K65" s="249">
        <f>'T1 2024'!K66</f>
        <v>0</v>
      </c>
      <c r="L65" s="250">
        <f>'T2 2024'!H66</f>
        <v>0</v>
      </c>
      <c r="M65" s="250">
        <f>'T2 2024'!I66</f>
        <v>0</v>
      </c>
      <c r="N65" s="251">
        <f>'T2 2024'!J66</f>
        <v>0</v>
      </c>
      <c r="O65" s="247">
        <f>'T3 2024'!H66</f>
        <v>0</v>
      </c>
      <c r="P65" s="248">
        <f>'T3 2024'!I66</f>
        <v>0</v>
      </c>
      <c r="Q65" s="248">
        <f>'T3 2024'!J66</f>
        <v>0</v>
      </c>
      <c r="R65" s="248">
        <f>'T3 2024'!K66</f>
        <v>0</v>
      </c>
      <c r="S65" s="249">
        <f>'T3 2024'!L66</f>
        <v>0</v>
      </c>
      <c r="T65" s="252">
        <f>'T4 2024'!H66</f>
        <v>0</v>
      </c>
      <c r="U65" s="203">
        <f t="shared" si="10"/>
        <v>0</v>
      </c>
      <c r="V65" s="241">
        <f t="shared" si="11"/>
        <v>0</v>
      </c>
      <c r="W65" s="86"/>
      <c r="X65" s="242" t="b">
        <f>'T1 2024'!T66</f>
        <v>0</v>
      </c>
      <c r="Y65" s="243">
        <f>'T2 2024'!S66</f>
        <v>0</v>
      </c>
      <c r="Z65" s="244">
        <f t="shared" si="12"/>
        <v>0</v>
      </c>
      <c r="AA65" s="245">
        <f t="shared" si="14"/>
        <v>0</v>
      </c>
      <c r="AB65" s="86"/>
      <c r="AC65" s="152">
        <f>'T2 2024'!S66</f>
        <v>0</v>
      </c>
      <c r="AD65" s="245">
        <f t="shared" si="13"/>
        <v>0</v>
      </c>
      <c r="AE65" s="86"/>
      <c r="AF65" s="92">
        <f t="shared" si="2"/>
        <v>0</v>
      </c>
      <c r="AG65" s="604"/>
      <c r="AH65" s="84"/>
      <c r="AI65" s="56">
        <f t="shared" ref="AI65:AI128" si="22">IF(AF65&lt;29.9,IF(AF65&gt;0.1,1,0),0)</f>
        <v>0</v>
      </c>
      <c r="AJ65" s="56">
        <f t="shared" ref="AJ65:AJ128" si="23">IF(AF65&lt;39.9,IF(AF65&gt;29.9,1,0),0)</f>
        <v>0</v>
      </c>
      <c r="AK65" s="56">
        <f t="shared" ref="AK65:AK128" si="24">IF(AF65&lt;49.9,IF(AF65&gt;39.9,1,0),0)</f>
        <v>0</v>
      </c>
      <c r="AL65" s="56">
        <f t="shared" ref="AL65:AL128" si="25">IF(AF65&lt;59.9,IF(AF65&gt;49.9,1,0),0)</f>
        <v>0</v>
      </c>
      <c r="AM65" s="56">
        <f t="shared" ref="AM65:AM128" si="26">IF(AF65&lt;69.9,IF(AF65&gt;59.9,1,0),0)</f>
        <v>0</v>
      </c>
      <c r="AN65" s="56">
        <f t="shared" ref="AN65:AN128" si="27">IF(AF65&lt;79.9,IF(AF65&gt;69.9,1,0),0)</f>
        <v>0</v>
      </c>
      <c r="AO65" s="56">
        <f t="shared" ref="AO65:AO128" si="28">IF(AF65&lt;101,IF(AF65&gt;79.9,1,0),0)</f>
        <v>0</v>
      </c>
    </row>
    <row r="66" spans="2:41" x14ac:dyDescent="0.25">
      <c r="B66" s="82"/>
      <c r="C66" s="246">
        <f>'T1 2024'!C67</f>
        <v>56</v>
      </c>
      <c r="D66" s="94">
        <f>'T1 2024'!D67</f>
        <v>0</v>
      </c>
      <c r="E66" s="142">
        <f>'T1 2024'!E67</f>
        <v>0</v>
      </c>
      <c r="F66" s="142">
        <f>'T1 2024'!F67</f>
        <v>0</v>
      </c>
      <c r="G66" s="142">
        <f>'T1 2024'!G67</f>
        <v>0</v>
      </c>
      <c r="H66" s="247">
        <f>'T1 2024'!H67</f>
        <v>0</v>
      </c>
      <c r="I66" s="248">
        <f>'T1 2024'!I67</f>
        <v>0</v>
      </c>
      <c r="J66" s="248">
        <f>'T1 2024'!J67</f>
        <v>0</v>
      </c>
      <c r="K66" s="249">
        <f>'T1 2024'!K67</f>
        <v>0</v>
      </c>
      <c r="L66" s="250">
        <f>'T2 2024'!H67</f>
        <v>0</v>
      </c>
      <c r="M66" s="250">
        <f>'T2 2024'!I67</f>
        <v>0</v>
      </c>
      <c r="N66" s="251">
        <f>'T2 2024'!J67</f>
        <v>0</v>
      </c>
      <c r="O66" s="247">
        <f>'T3 2024'!H67</f>
        <v>0</v>
      </c>
      <c r="P66" s="248">
        <f>'T3 2024'!I67</f>
        <v>0</v>
      </c>
      <c r="Q66" s="248">
        <f>'T3 2024'!J67</f>
        <v>0</v>
      </c>
      <c r="R66" s="248">
        <f>'T3 2024'!K67</f>
        <v>0</v>
      </c>
      <c r="S66" s="249">
        <f>'T3 2024'!L67</f>
        <v>0</v>
      </c>
      <c r="T66" s="252">
        <f>'T4 2024'!H67</f>
        <v>0</v>
      </c>
      <c r="U66" s="203">
        <f t="shared" si="10"/>
        <v>0</v>
      </c>
      <c r="V66" s="241">
        <f t="shared" si="11"/>
        <v>0</v>
      </c>
      <c r="W66" s="86"/>
      <c r="X66" s="242" t="b">
        <f>'T1 2024'!T67</f>
        <v>0</v>
      </c>
      <c r="Y66" s="243">
        <f>'T2 2024'!S67</f>
        <v>0</v>
      </c>
      <c r="Z66" s="244">
        <f t="shared" si="12"/>
        <v>0</v>
      </c>
      <c r="AA66" s="245">
        <f t="shared" si="14"/>
        <v>0</v>
      </c>
      <c r="AB66" s="86"/>
      <c r="AC66" s="152">
        <f>'T2 2024'!S67</f>
        <v>0</v>
      </c>
      <c r="AD66" s="245">
        <f t="shared" si="13"/>
        <v>0</v>
      </c>
      <c r="AE66" s="86"/>
      <c r="AF66" s="92">
        <f t="shared" si="2"/>
        <v>0</v>
      </c>
      <c r="AG66" s="604"/>
      <c r="AH66" s="84"/>
      <c r="AI66" s="56">
        <f t="shared" si="22"/>
        <v>0</v>
      </c>
      <c r="AJ66" s="56">
        <f t="shared" si="23"/>
        <v>0</v>
      </c>
      <c r="AK66" s="56">
        <f t="shared" si="24"/>
        <v>0</v>
      </c>
      <c r="AL66" s="56">
        <f t="shared" si="25"/>
        <v>0</v>
      </c>
      <c r="AM66" s="56">
        <f t="shared" si="26"/>
        <v>0</v>
      </c>
      <c r="AN66" s="56">
        <f t="shared" si="27"/>
        <v>0</v>
      </c>
      <c r="AO66" s="56">
        <f t="shared" si="28"/>
        <v>0</v>
      </c>
    </row>
    <row r="67" spans="2:41" x14ac:dyDescent="0.25">
      <c r="B67" s="82"/>
      <c r="C67" s="246">
        <f>'T1 2024'!C68</f>
        <v>57</v>
      </c>
      <c r="D67" s="94">
        <f>'T1 2024'!D68</f>
        <v>0</v>
      </c>
      <c r="E67" s="142">
        <f>'T1 2024'!E68</f>
        <v>0</v>
      </c>
      <c r="F67" s="142">
        <f>'T1 2024'!F68</f>
        <v>0</v>
      </c>
      <c r="G67" s="142">
        <f>'T1 2024'!G68</f>
        <v>0</v>
      </c>
      <c r="H67" s="247">
        <f>'T1 2024'!H68</f>
        <v>0</v>
      </c>
      <c r="I67" s="248">
        <f>'T1 2024'!I68</f>
        <v>0</v>
      </c>
      <c r="J67" s="248">
        <f>'T1 2024'!J68</f>
        <v>0</v>
      </c>
      <c r="K67" s="249">
        <f>'T1 2024'!K68</f>
        <v>0</v>
      </c>
      <c r="L67" s="250">
        <f>'T2 2024'!H68</f>
        <v>0</v>
      </c>
      <c r="M67" s="250">
        <f>'T2 2024'!I68</f>
        <v>0</v>
      </c>
      <c r="N67" s="251">
        <f>'T2 2024'!J68</f>
        <v>0</v>
      </c>
      <c r="O67" s="247">
        <f>'T3 2024'!H68</f>
        <v>0</v>
      </c>
      <c r="P67" s="248">
        <f>'T3 2024'!I68</f>
        <v>0</v>
      </c>
      <c r="Q67" s="248">
        <f>'T3 2024'!J68</f>
        <v>0</v>
      </c>
      <c r="R67" s="248">
        <f>'T3 2024'!K68</f>
        <v>0</v>
      </c>
      <c r="S67" s="249">
        <f>'T3 2024'!L68</f>
        <v>0</v>
      </c>
      <c r="T67" s="252">
        <f>'T4 2024'!H68</f>
        <v>0</v>
      </c>
      <c r="U67" s="203">
        <f t="shared" si="10"/>
        <v>0</v>
      </c>
      <c r="V67" s="241">
        <f t="shared" si="11"/>
        <v>0</v>
      </c>
      <c r="W67" s="86"/>
      <c r="X67" s="242" t="b">
        <f>'T1 2024'!T68</f>
        <v>0</v>
      </c>
      <c r="Y67" s="243">
        <f>'T2 2024'!S68</f>
        <v>0</v>
      </c>
      <c r="Z67" s="244">
        <f t="shared" si="12"/>
        <v>0</v>
      </c>
      <c r="AA67" s="245">
        <f t="shared" si="14"/>
        <v>0</v>
      </c>
      <c r="AB67" s="86"/>
      <c r="AC67" s="152">
        <f>'T2 2024'!S68</f>
        <v>0</v>
      </c>
      <c r="AD67" s="245">
        <f t="shared" si="13"/>
        <v>0</v>
      </c>
      <c r="AE67" s="86"/>
      <c r="AF67" s="92">
        <f t="shared" si="2"/>
        <v>0</v>
      </c>
      <c r="AG67" s="604"/>
      <c r="AH67" s="84"/>
      <c r="AI67" s="56">
        <f t="shared" si="22"/>
        <v>0</v>
      </c>
      <c r="AJ67" s="56">
        <f t="shared" si="23"/>
        <v>0</v>
      </c>
      <c r="AK67" s="56">
        <f t="shared" si="24"/>
        <v>0</v>
      </c>
      <c r="AL67" s="56">
        <f t="shared" si="25"/>
        <v>0</v>
      </c>
      <c r="AM67" s="56">
        <f t="shared" si="26"/>
        <v>0</v>
      </c>
      <c r="AN67" s="56">
        <f t="shared" si="27"/>
        <v>0</v>
      </c>
      <c r="AO67" s="56">
        <f t="shared" si="28"/>
        <v>0</v>
      </c>
    </row>
    <row r="68" spans="2:41" x14ac:dyDescent="0.25">
      <c r="B68" s="82"/>
      <c r="C68" s="246">
        <f>'T1 2024'!C69</f>
        <v>58</v>
      </c>
      <c r="D68" s="94">
        <f>'T1 2024'!D69</f>
        <v>0</v>
      </c>
      <c r="E68" s="142">
        <f>'T1 2024'!E69</f>
        <v>0</v>
      </c>
      <c r="F68" s="142">
        <f>'T1 2024'!F69</f>
        <v>0</v>
      </c>
      <c r="G68" s="142">
        <f>'T1 2024'!G69</f>
        <v>0</v>
      </c>
      <c r="H68" s="247">
        <f>'T1 2024'!H69</f>
        <v>0</v>
      </c>
      <c r="I68" s="248">
        <f>'T1 2024'!I69</f>
        <v>0</v>
      </c>
      <c r="J68" s="248">
        <f>'T1 2024'!J69</f>
        <v>0</v>
      </c>
      <c r="K68" s="249">
        <f>'T1 2024'!K69</f>
        <v>0</v>
      </c>
      <c r="L68" s="250">
        <f>'T2 2024'!H69</f>
        <v>0</v>
      </c>
      <c r="M68" s="250">
        <f>'T2 2024'!I69</f>
        <v>0</v>
      </c>
      <c r="N68" s="251">
        <f>'T2 2024'!J69</f>
        <v>0</v>
      </c>
      <c r="O68" s="247">
        <f>'T3 2024'!H69</f>
        <v>0</v>
      </c>
      <c r="P68" s="248">
        <f>'T3 2024'!I69</f>
        <v>0</v>
      </c>
      <c r="Q68" s="248">
        <f>'T3 2024'!J69</f>
        <v>0</v>
      </c>
      <c r="R68" s="248">
        <f>'T3 2024'!K69</f>
        <v>0</v>
      </c>
      <c r="S68" s="249">
        <f>'T3 2024'!L69</f>
        <v>0</v>
      </c>
      <c r="T68" s="252">
        <f>'T4 2024'!H69</f>
        <v>0</v>
      </c>
      <c r="U68" s="203">
        <f t="shared" si="10"/>
        <v>0</v>
      </c>
      <c r="V68" s="241">
        <f t="shared" si="11"/>
        <v>0</v>
      </c>
      <c r="W68" s="86"/>
      <c r="X68" s="242" t="b">
        <f>'T1 2024'!T69</f>
        <v>0</v>
      </c>
      <c r="Y68" s="243">
        <f>'T2 2024'!S69</f>
        <v>0</v>
      </c>
      <c r="Z68" s="244">
        <f t="shared" si="12"/>
        <v>0</v>
      </c>
      <c r="AA68" s="245">
        <f t="shared" si="14"/>
        <v>0</v>
      </c>
      <c r="AB68" s="86"/>
      <c r="AC68" s="152">
        <f>'T2 2024'!S69</f>
        <v>0</v>
      </c>
      <c r="AD68" s="245">
        <f t="shared" si="13"/>
        <v>0</v>
      </c>
      <c r="AE68" s="86"/>
      <c r="AF68" s="92">
        <f t="shared" si="2"/>
        <v>0</v>
      </c>
      <c r="AG68" s="604"/>
      <c r="AH68" s="84"/>
      <c r="AI68" s="56">
        <f t="shared" si="22"/>
        <v>0</v>
      </c>
      <c r="AJ68" s="56">
        <f t="shared" si="23"/>
        <v>0</v>
      </c>
      <c r="AK68" s="56">
        <f t="shared" si="24"/>
        <v>0</v>
      </c>
      <c r="AL68" s="56">
        <f t="shared" si="25"/>
        <v>0</v>
      </c>
      <c r="AM68" s="56">
        <f t="shared" si="26"/>
        <v>0</v>
      </c>
      <c r="AN68" s="56">
        <f t="shared" si="27"/>
        <v>0</v>
      </c>
      <c r="AO68" s="56">
        <f t="shared" si="28"/>
        <v>0</v>
      </c>
    </row>
    <row r="69" spans="2:41" x14ac:dyDescent="0.25">
      <c r="B69" s="82"/>
      <c r="C69" s="246">
        <f>'T1 2024'!C70</f>
        <v>59</v>
      </c>
      <c r="D69" s="94">
        <f>'T1 2024'!D70</f>
        <v>0</v>
      </c>
      <c r="E69" s="142">
        <f>'T1 2024'!E70</f>
        <v>0</v>
      </c>
      <c r="F69" s="142">
        <f>'T1 2024'!F70</f>
        <v>0</v>
      </c>
      <c r="G69" s="142">
        <f>'T1 2024'!G70</f>
        <v>0</v>
      </c>
      <c r="H69" s="247">
        <f>'T1 2024'!H70</f>
        <v>0</v>
      </c>
      <c r="I69" s="248">
        <f>'T1 2024'!I70</f>
        <v>0</v>
      </c>
      <c r="J69" s="248">
        <f>'T1 2024'!J70</f>
        <v>0</v>
      </c>
      <c r="K69" s="249">
        <f>'T1 2024'!K70</f>
        <v>0</v>
      </c>
      <c r="L69" s="250">
        <f>'T2 2024'!H70</f>
        <v>0</v>
      </c>
      <c r="M69" s="250">
        <f>'T2 2024'!I70</f>
        <v>0</v>
      </c>
      <c r="N69" s="251">
        <f>'T2 2024'!J70</f>
        <v>0</v>
      </c>
      <c r="O69" s="247">
        <f>'T3 2024'!H70</f>
        <v>0</v>
      </c>
      <c r="P69" s="248">
        <f>'T3 2024'!I70</f>
        <v>0</v>
      </c>
      <c r="Q69" s="248">
        <f>'T3 2024'!J70</f>
        <v>0</v>
      </c>
      <c r="R69" s="248">
        <f>'T3 2024'!K70</f>
        <v>0</v>
      </c>
      <c r="S69" s="249">
        <f>'T3 2024'!L70</f>
        <v>0</v>
      </c>
      <c r="T69" s="252">
        <f>'T4 2024'!H70</f>
        <v>0</v>
      </c>
      <c r="U69" s="203">
        <f t="shared" si="10"/>
        <v>0</v>
      </c>
      <c r="V69" s="241">
        <f t="shared" si="11"/>
        <v>0</v>
      </c>
      <c r="W69" s="86"/>
      <c r="X69" s="242" t="b">
        <f>'T1 2024'!T70</f>
        <v>0</v>
      </c>
      <c r="Y69" s="243">
        <f>'T2 2024'!S70</f>
        <v>0</v>
      </c>
      <c r="Z69" s="244">
        <f t="shared" si="12"/>
        <v>0</v>
      </c>
      <c r="AA69" s="245">
        <f t="shared" si="14"/>
        <v>0</v>
      </c>
      <c r="AB69" s="86"/>
      <c r="AC69" s="152">
        <f>'T2 2024'!S70</f>
        <v>0</v>
      </c>
      <c r="AD69" s="245">
        <f t="shared" si="13"/>
        <v>0</v>
      </c>
      <c r="AE69" s="86"/>
      <c r="AF69" s="92">
        <f t="shared" si="2"/>
        <v>0</v>
      </c>
      <c r="AG69" s="604"/>
      <c r="AH69" s="84"/>
      <c r="AI69" s="56">
        <f t="shared" si="22"/>
        <v>0</v>
      </c>
      <c r="AJ69" s="56">
        <f t="shared" si="23"/>
        <v>0</v>
      </c>
      <c r="AK69" s="56">
        <f t="shared" si="24"/>
        <v>0</v>
      </c>
      <c r="AL69" s="56">
        <f t="shared" si="25"/>
        <v>0</v>
      </c>
      <c r="AM69" s="56">
        <f t="shared" si="26"/>
        <v>0</v>
      </c>
      <c r="AN69" s="56">
        <f t="shared" si="27"/>
        <v>0</v>
      </c>
      <c r="AO69" s="56">
        <f t="shared" si="28"/>
        <v>0</v>
      </c>
    </row>
    <row r="70" spans="2:41" x14ac:dyDescent="0.25">
      <c r="B70" s="82"/>
      <c r="C70" s="246">
        <f>'T1 2024'!C71</f>
        <v>60</v>
      </c>
      <c r="D70" s="94">
        <f>'T1 2024'!D71</f>
        <v>0</v>
      </c>
      <c r="E70" s="142">
        <f>'T1 2024'!E71</f>
        <v>0</v>
      </c>
      <c r="F70" s="142">
        <f>'T1 2024'!F71</f>
        <v>0</v>
      </c>
      <c r="G70" s="142">
        <f>'T1 2024'!G71</f>
        <v>0</v>
      </c>
      <c r="H70" s="247">
        <f>'T1 2024'!H71</f>
        <v>0</v>
      </c>
      <c r="I70" s="248">
        <f>'T1 2024'!I71</f>
        <v>0</v>
      </c>
      <c r="J70" s="248">
        <f>'T1 2024'!J71</f>
        <v>0</v>
      </c>
      <c r="K70" s="249">
        <f>'T1 2024'!K71</f>
        <v>0</v>
      </c>
      <c r="L70" s="250">
        <f>'T2 2024'!H71</f>
        <v>0</v>
      </c>
      <c r="M70" s="250">
        <f>'T2 2024'!I71</f>
        <v>0</v>
      </c>
      <c r="N70" s="251">
        <f>'T2 2024'!J71</f>
        <v>0</v>
      </c>
      <c r="O70" s="247">
        <f>'T3 2024'!H71</f>
        <v>0</v>
      </c>
      <c r="P70" s="248">
        <f>'T3 2024'!I71</f>
        <v>0</v>
      </c>
      <c r="Q70" s="248">
        <f>'T3 2024'!J71</f>
        <v>0</v>
      </c>
      <c r="R70" s="248">
        <f>'T3 2024'!K71</f>
        <v>0</v>
      </c>
      <c r="S70" s="249">
        <f>'T3 2024'!L71</f>
        <v>0</v>
      </c>
      <c r="T70" s="252">
        <f>'T4 2024'!H71</f>
        <v>0</v>
      </c>
      <c r="U70" s="203">
        <f t="shared" si="10"/>
        <v>0</v>
      </c>
      <c r="V70" s="241">
        <f t="shared" si="11"/>
        <v>0</v>
      </c>
      <c r="W70" s="86"/>
      <c r="X70" s="242" t="b">
        <f>'T1 2024'!T71</f>
        <v>0</v>
      </c>
      <c r="Y70" s="243">
        <f>'T2 2024'!S71</f>
        <v>0</v>
      </c>
      <c r="Z70" s="244">
        <f t="shared" si="12"/>
        <v>0</v>
      </c>
      <c r="AA70" s="245">
        <f t="shared" si="14"/>
        <v>0</v>
      </c>
      <c r="AB70" s="86"/>
      <c r="AC70" s="152">
        <f>'T2 2024'!S71</f>
        <v>0</v>
      </c>
      <c r="AD70" s="245">
        <f t="shared" si="13"/>
        <v>0</v>
      </c>
      <c r="AE70" s="86"/>
      <c r="AF70" s="92">
        <f t="shared" si="2"/>
        <v>0</v>
      </c>
      <c r="AG70" s="604"/>
      <c r="AH70" s="84"/>
      <c r="AI70" s="56">
        <f t="shared" si="22"/>
        <v>0</v>
      </c>
      <c r="AJ70" s="56">
        <f t="shared" si="23"/>
        <v>0</v>
      </c>
      <c r="AK70" s="56">
        <f t="shared" si="24"/>
        <v>0</v>
      </c>
      <c r="AL70" s="56">
        <f t="shared" si="25"/>
        <v>0</v>
      </c>
      <c r="AM70" s="56">
        <f t="shared" si="26"/>
        <v>0</v>
      </c>
      <c r="AN70" s="56">
        <f t="shared" si="27"/>
        <v>0</v>
      </c>
      <c r="AO70" s="56">
        <f t="shared" si="28"/>
        <v>0</v>
      </c>
    </row>
    <row r="71" spans="2:41" x14ac:dyDescent="0.25">
      <c r="B71" s="82"/>
      <c r="C71" s="246">
        <f>'T1 2024'!C72</f>
        <v>61</v>
      </c>
      <c r="D71" s="94">
        <f>'T1 2024'!D72</f>
        <v>0</v>
      </c>
      <c r="E71" s="142">
        <f>'T1 2024'!E72</f>
        <v>0</v>
      </c>
      <c r="F71" s="142">
        <f>'T1 2024'!F72</f>
        <v>0</v>
      </c>
      <c r="G71" s="142">
        <f>'T1 2024'!G72</f>
        <v>0</v>
      </c>
      <c r="H71" s="247">
        <f>'T1 2024'!H72</f>
        <v>0</v>
      </c>
      <c r="I71" s="248">
        <f>'T1 2024'!I72</f>
        <v>0</v>
      </c>
      <c r="J71" s="248">
        <f>'T1 2024'!J72</f>
        <v>0</v>
      </c>
      <c r="K71" s="249">
        <f>'T1 2024'!K72</f>
        <v>0</v>
      </c>
      <c r="L71" s="250">
        <f>'T2 2024'!H72</f>
        <v>0</v>
      </c>
      <c r="M71" s="250">
        <f>'T2 2024'!I72</f>
        <v>0</v>
      </c>
      <c r="N71" s="251">
        <f>'T2 2024'!J72</f>
        <v>0</v>
      </c>
      <c r="O71" s="247">
        <f>'T3 2024'!H72</f>
        <v>0</v>
      </c>
      <c r="P71" s="248">
        <f>'T3 2024'!I72</f>
        <v>0</v>
      </c>
      <c r="Q71" s="248">
        <f>'T3 2024'!J72</f>
        <v>0</v>
      </c>
      <c r="R71" s="248">
        <f>'T3 2024'!K72</f>
        <v>0</v>
      </c>
      <c r="S71" s="249">
        <f>'T3 2024'!L72</f>
        <v>0</v>
      </c>
      <c r="T71" s="252">
        <f>'T4 2024'!H72</f>
        <v>0</v>
      </c>
      <c r="U71" s="203">
        <f t="shared" si="10"/>
        <v>0</v>
      </c>
      <c r="V71" s="241">
        <f t="shared" si="11"/>
        <v>0</v>
      </c>
      <c r="W71" s="86"/>
      <c r="X71" s="242" t="b">
        <f>'T1 2024'!T72</f>
        <v>0</v>
      </c>
      <c r="Y71" s="243">
        <f>'T2 2024'!S72</f>
        <v>0</v>
      </c>
      <c r="Z71" s="244">
        <f t="shared" si="12"/>
        <v>0</v>
      </c>
      <c r="AA71" s="245">
        <f t="shared" si="14"/>
        <v>0</v>
      </c>
      <c r="AB71" s="86"/>
      <c r="AC71" s="152">
        <f>'T2 2024'!S72</f>
        <v>0</v>
      </c>
      <c r="AD71" s="245">
        <f t="shared" si="13"/>
        <v>0</v>
      </c>
      <c r="AE71" s="86"/>
      <c r="AF71" s="92">
        <f t="shared" si="2"/>
        <v>0</v>
      </c>
      <c r="AG71" s="604"/>
      <c r="AH71" s="84"/>
      <c r="AI71" s="56">
        <f t="shared" si="22"/>
        <v>0</v>
      </c>
      <c r="AJ71" s="56">
        <f t="shared" si="23"/>
        <v>0</v>
      </c>
      <c r="AK71" s="56">
        <f t="shared" si="24"/>
        <v>0</v>
      </c>
      <c r="AL71" s="56">
        <f t="shared" si="25"/>
        <v>0</v>
      </c>
      <c r="AM71" s="56">
        <f t="shared" si="26"/>
        <v>0</v>
      </c>
      <c r="AN71" s="56">
        <f t="shared" si="27"/>
        <v>0</v>
      </c>
      <c r="AO71" s="56">
        <f t="shared" si="28"/>
        <v>0</v>
      </c>
    </row>
    <row r="72" spans="2:41" x14ac:dyDescent="0.25">
      <c r="B72" s="82"/>
      <c r="C72" s="246">
        <f>'T1 2024'!C73</f>
        <v>62</v>
      </c>
      <c r="D72" s="94">
        <f>'T1 2024'!D73</f>
        <v>0</v>
      </c>
      <c r="E72" s="142">
        <f>'T1 2024'!E73</f>
        <v>0</v>
      </c>
      <c r="F72" s="142">
        <f>'T1 2024'!F73</f>
        <v>0</v>
      </c>
      <c r="G72" s="142">
        <f>'T1 2024'!G73</f>
        <v>0</v>
      </c>
      <c r="H72" s="247">
        <f>'T1 2024'!H73</f>
        <v>0</v>
      </c>
      <c r="I72" s="248">
        <f>'T1 2024'!I73</f>
        <v>0</v>
      </c>
      <c r="J72" s="248">
        <f>'T1 2024'!J73</f>
        <v>0</v>
      </c>
      <c r="K72" s="249">
        <f>'T1 2024'!K73</f>
        <v>0</v>
      </c>
      <c r="L72" s="250">
        <f>'T2 2024'!H73</f>
        <v>0</v>
      </c>
      <c r="M72" s="250">
        <f>'T2 2024'!I73</f>
        <v>0</v>
      </c>
      <c r="N72" s="251">
        <f>'T2 2024'!J73</f>
        <v>0</v>
      </c>
      <c r="O72" s="247">
        <f>'T3 2024'!H73</f>
        <v>0</v>
      </c>
      <c r="P72" s="248">
        <f>'T3 2024'!I73</f>
        <v>0</v>
      </c>
      <c r="Q72" s="248">
        <f>'T3 2024'!J73</f>
        <v>0</v>
      </c>
      <c r="R72" s="248">
        <f>'T3 2024'!K73</f>
        <v>0</v>
      </c>
      <c r="S72" s="249">
        <f>'T3 2024'!L73</f>
        <v>0</v>
      </c>
      <c r="T72" s="252">
        <f>'T4 2024'!H73</f>
        <v>0</v>
      </c>
      <c r="U72" s="203">
        <f t="shared" si="10"/>
        <v>0</v>
      </c>
      <c r="V72" s="241">
        <f t="shared" si="11"/>
        <v>0</v>
      </c>
      <c r="W72" s="86"/>
      <c r="X72" s="242" t="b">
        <f>'T1 2024'!T73</f>
        <v>0</v>
      </c>
      <c r="Y72" s="243">
        <f>'T2 2024'!S73</f>
        <v>0</v>
      </c>
      <c r="Z72" s="244">
        <f t="shared" si="12"/>
        <v>0</v>
      </c>
      <c r="AA72" s="245">
        <f t="shared" si="14"/>
        <v>0</v>
      </c>
      <c r="AB72" s="86"/>
      <c r="AC72" s="152">
        <f>'T2 2024'!S73</f>
        <v>0</v>
      </c>
      <c r="AD72" s="245">
        <f t="shared" si="13"/>
        <v>0</v>
      </c>
      <c r="AE72" s="86"/>
      <c r="AF72" s="92">
        <f t="shared" si="2"/>
        <v>0</v>
      </c>
      <c r="AG72" s="604"/>
      <c r="AH72" s="84"/>
      <c r="AI72" s="56">
        <f t="shared" si="22"/>
        <v>0</v>
      </c>
      <c r="AJ72" s="56">
        <f t="shared" si="23"/>
        <v>0</v>
      </c>
      <c r="AK72" s="56">
        <f t="shared" si="24"/>
        <v>0</v>
      </c>
      <c r="AL72" s="56">
        <f t="shared" si="25"/>
        <v>0</v>
      </c>
      <c r="AM72" s="56">
        <f t="shared" si="26"/>
        <v>0</v>
      </c>
      <c r="AN72" s="56">
        <f t="shared" si="27"/>
        <v>0</v>
      </c>
      <c r="AO72" s="56">
        <f t="shared" si="28"/>
        <v>0</v>
      </c>
    </row>
    <row r="73" spans="2:41" x14ac:dyDescent="0.25">
      <c r="B73" s="82"/>
      <c r="C73" s="246">
        <f>'T1 2024'!C74</f>
        <v>63</v>
      </c>
      <c r="D73" s="94">
        <f>'T1 2024'!D74</f>
        <v>0</v>
      </c>
      <c r="E73" s="142">
        <f>'T1 2024'!E74</f>
        <v>0</v>
      </c>
      <c r="F73" s="142">
        <f>'T1 2024'!F74</f>
        <v>0</v>
      </c>
      <c r="G73" s="142">
        <f>'T1 2024'!G74</f>
        <v>0</v>
      </c>
      <c r="H73" s="247">
        <f>'T1 2024'!H74</f>
        <v>0</v>
      </c>
      <c r="I73" s="248">
        <f>'T1 2024'!I74</f>
        <v>0</v>
      </c>
      <c r="J73" s="248">
        <f>'T1 2024'!J74</f>
        <v>0</v>
      </c>
      <c r="K73" s="249">
        <f>'T1 2024'!K74</f>
        <v>0</v>
      </c>
      <c r="L73" s="250">
        <f>'T2 2024'!H74</f>
        <v>0</v>
      </c>
      <c r="M73" s="250">
        <f>'T2 2024'!I74</f>
        <v>0</v>
      </c>
      <c r="N73" s="251">
        <f>'T2 2024'!J74</f>
        <v>0</v>
      </c>
      <c r="O73" s="247">
        <f>'T3 2024'!H74</f>
        <v>0</v>
      </c>
      <c r="P73" s="248">
        <f>'T3 2024'!I74</f>
        <v>0</v>
      </c>
      <c r="Q73" s="248">
        <f>'T3 2024'!J74</f>
        <v>0</v>
      </c>
      <c r="R73" s="248">
        <f>'T3 2024'!K74</f>
        <v>0</v>
      </c>
      <c r="S73" s="249">
        <f>'T3 2024'!L74</f>
        <v>0</v>
      </c>
      <c r="T73" s="252">
        <f>'T4 2024'!H74</f>
        <v>0</v>
      </c>
      <c r="U73" s="203">
        <f t="shared" si="10"/>
        <v>0</v>
      </c>
      <c r="V73" s="241">
        <f t="shared" si="11"/>
        <v>0</v>
      </c>
      <c r="W73" s="86"/>
      <c r="X73" s="242" t="b">
        <f>'T1 2024'!T74</f>
        <v>0</v>
      </c>
      <c r="Y73" s="243">
        <f>'T2 2024'!S74</f>
        <v>0</v>
      </c>
      <c r="Z73" s="244">
        <f t="shared" si="12"/>
        <v>0</v>
      </c>
      <c r="AA73" s="245">
        <f t="shared" si="14"/>
        <v>0</v>
      </c>
      <c r="AB73" s="86"/>
      <c r="AC73" s="152">
        <f>'T2 2024'!S74</f>
        <v>0</v>
      </c>
      <c r="AD73" s="245">
        <f t="shared" si="13"/>
        <v>0</v>
      </c>
      <c r="AE73" s="86"/>
      <c r="AF73" s="92">
        <f t="shared" si="2"/>
        <v>0</v>
      </c>
      <c r="AG73" s="604"/>
      <c r="AH73" s="84"/>
      <c r="AI73" s="56">
        <f t="shared" si="22"/>
        <v>0</v>
      </c>
      <c r="AJ73" s="56">
        <f t="shared" si="23"/>
        <v>0</v>
      </c>
      <c r="AK73" s="56">
        <f t="shared" si="24"/>
        <v>0</v>
      </c>
      <c r="AL73" s="56">
        <f t="shared" si="25"/>
        <v>0</v>
      </c>
      <c r="AM73" s="56">
        <f t="shared" si="26"/>
        <v>0</v>
      </c>
      <c r="AN73" s="56">
        <f t="shared" si="27"/>
        <v>0</v>
      </c>
      <c r="AO73" s="56">
        <f t="shared" si="28"/>
        <v>0</v>
      </c>
    </row>
    <row r="74" spans="2:41" x14ac:dyDescent="0.25">
      <c r="B74" s="82"/>
      <c r="C74" s="246">
        <f>'T1 2024'!C75</f>
        <v>64</v>
      </c>
      <c r="D74" s="94">
        <f>'T1 2024'!D75</f>
        <v>0</v>
      </c>
      <c r="E74" s="142">
        <f>'T1 2024'!E75</f>
        <v>0</v>
      </c>
      <c r="F74" s="142">
        <f>'T1 2024'!F75</f>
        <v>0</v>
      </c>
      <c r="G74" s="142">
        <f>'T1 2024'!G75</f>
        <v>0</v>
      </c>
      <c r="H74" s="247">
        <f>'T1 2024'!H75</f>
        <v>0</v>
      </c>
      <c r="I74" s="248">
        <f>'T1 2024'!I75</f>
        <v>0</v>
      </c>
      <c r="J74" s="248">
        <f>'T1 2024'!J75</f>
        <v>0</v>
      </c>
      <c r="K74" s="249">
        <f>'T1 2024'!K75</f>
        <v>0</v>
      </c>
      <c r="L74" s="250">
        <f>'T2 2024'!H75</f>
        <v>0</v>
      </c>
      <c r="M74" s="250">
        <f>'T2 2024'!I75</f>
        <v>0</v>
      </c>
      <c r="N74" s="251">
        <f>'T2 2024'!J75</f>
        <v>0</v>
      </c>
      <c r="O74" s="247">
        <f>'T3 2024'!H75</f>
        <v>0</v>
      </c>
      <c r="P74" s="248">
        <f>'T3 2024'!I75</f>
        <v>0</v>
      </c>
      <c r="Q74" s="248">
        <f>'T3 2024'!J75</f>
        <v>0</v>
      </c>
      <c r="R74" s="248">
        <f>'T3 2024'!K75</f>
        <v>0</v>
      </c>
      <c r="S74" s="249">
        <f>'T3 2024'!L75</f>
        <v>0</v>
      </c>
      <c r="T74" s="252">
        <f>'T4 2024'!H75</f>
        <v>0</v>
      </c>
      <c r="U74" s="203">
        <f t="shared" si="10"/>
        <v>0</v>
      </c>
      <c r="V74" s="241">
        <f t="shared" si="11"/>
        <v>0</v>
      </c>
      <c r="W74" s="86"/>
      <c r="X74" s="242" t="b">
        <f>'T1 2024'!T75</f>
        <v>0</v>
      </c>
      <c r="Y74" s="243">
        <f>'T2 2024'!S75</f>
        <v>0</v>
      </c>
      <c r="Z74" s="244">
        <f t="shared" si="12"/>
        <v>0</v>
      </c>
      <c r="AA74" s="245">
        <f t="shared" si="14"/>
        <v>0</v>
      </c>
      <c r="AB74" s="86"/>
      <c r="AC74" s="152">
        <f>'T2 2024'!S75</f>
        <v>0</v>
      </c>
      <c r="AD74" s="245">
        <f t="shared" si="13"/>
        <v>0</v>
      </c>
      <c r="AE74" s="86"/>
      <c r="AF74" s="92">
        <f t="shared" si="2"/>
        <v>0</v>
      </c>
      <c r="AG74" s="604"/>
      <c r="AH74" s="84"/>
      <c r="AI74" s="56">
        <f t="shared" si="22"/>
        <v>0</v>
      </c>
      <c r="AJ74" s="56">
        <f t="shared" si="23"/>
        <v>0</v>
      </c>
      <c r="AK74" s="56">
        <f t="shared" si="24"/>
        <v>0</v>
      </c>
      <c r="AL74" s="56">
        <f t="shared" si="25"/>
        <v>0</v>
      </c>
      <c r="AM74" s="56">
        <f t="shared" si="26"/>
        <v>0</v>
      </c>
      <c r="AN74" s="56">
        <f t="shared" si="27"/>
        <v>0</v>
      </c>
      <c r="AO74" s="56">
        <f t="shared" si="28"/>
        <v>0</v>
      </c>
    </row>
    <row r="75" spans="2:41" x14ac:dyDescent="0.25">
      <c r="B75" s="82"/>
      <c r="C75" s="246">
        <f>'T1 2024'!C76</f>
        <v>65</v>
      </c>
      <c r="D75" s="94">
        <f>'T1 2024'!D76</f>
        <v>0</v>
      </c>
      <c r="E75" s="142">
        <f>'T1 2024'!E76</f>
        <v>0</v>
      </c>
      <c r="F75" s="142">
        <f>'T1 2024'!F76</f>
        <v>0</v>
      </c>
      <c r="G75" s="142">
        <f>'T1 2024'!G76</f>
        <v>0</v>
      </c>
      <c r="H75" s="247">
        <f>'T1 2024'!H76</f>
        <v>0</v>
      </c>
      <c r="I75" s="248">
        <f>'T1 2024'!I76</f>
        <v>0</v>
      </c>
      <c r="J75" s="248">
        <f>'T1 2024'!J76</f>
        <v>0</v>
      </c>
      <c r="K75" s="249">
        <f>'T1 2024'!K76</f>
        <v>0</v>
      </c>
      <c r="L75" s="250">
        <f>'T2 2024'!H76</f>
        <v>0</v>
      </c>
      <c r="M75" s="250">
        <f>'T2 2024'!I76</f>
        <v>0</v>
      </c>
      <c r="N75" s="251">
        <f>'T2 2024'!J76</f>
        <v>0</v>
      </c>
      <c r="O75" s="247">
        <f>'T3 2024'!H76</f>
        <v>0</v>
      </c>
      <c r="P75" s="248">
        <f>'T3 2024'!I76</f>
        <v>0</v>
      </c>
      <c r="Q75" s="248">
        <f>'T3 2024'!J76</f>
        <v>0</v>
      </c>
      <c r="R75" s="248">
        <f>'T3 2024'!K76</f>
        <v>0</v>
      </c>
      <c r="S75" s="249">
        <f>'T3 2024'!L76</f>
        <v>0</v>
      </c>
      <c r="T75" s="252">
        <f>'T4 2024'!H76</f>
        <v>0</v>
      </c>
      <c r="U75" s="203">
        <f t="shared" si="10"/>
        <v>0</v>
      </c>
      <c r="V75" s="241">
        <f t="shared" si="11"/>
        <v>0</v>
      </c>
      <c r="W75" s="86"/>
      <c r="X75" s="242" t="b">
        <f>'T1 2024'!T76</f>
        <v>0</v>
      </c>
      <c r="Y75" s="243">
        <f>'T2 2024'!S76</f>
        <v>0</v>
      </c>
      <c r="Z75" s="244">
        <f t="shared" si="12"/>
        <v>0</v>
      </c>
      <c r="AA75" s="245">
        <f t="shared" si="14"/>
        <v>0</v>
      </c>
      <c r="AB75" s="86"/>
      <c r="AC75" s="152">
        <f>'T2 2024'!S76</f>
        <v>0</v>
      </c>
      <c r="AD75" s="245">
        <f t="shared" si="13"/>
        <v>0</v>
      </c>
      <c r="AE75" s="86"/>
      <c r="AF75" s="92">
        <f t="shared" ref="AF75:AF86" si="29">AA75+V75</f>
        <v>0</v>
      </c>
      <c r="AG75" s="604"/>
      <c r="AH75" s="84"/>
      <c r="AI75" s="56">
        <f t="shared" si="22"/>
        <v>0</v>
      </c>
      <c r="AJ75" s="56">
        <f t="shared" si="23"/>
        <v>0</v>
      </c>
      <c r="AK75" s="56">
        <f t="shared" si="24"/>
        <v>0</v>
      </c>
      <c r="AL75" s="56">
        <f t="shared" si="25"/>
        <v>0</v>
      </c>
      <c r="AM75" s="56">
        <f t="shared" si="26"/>
        <v>0</v>
      </c>
      <c r="AN75" s="56">
        <f t="shared" si="27"/>
        <v>0</v>
      </c>
      <c r="AO75" s="56">
        <f t="shared" si="28"/>
        <v>0</v>
      </c>
    </row>
    <row r="76" spans="2:41" x14ac:dyDescent="0.25">
      <c r="B76" s="82"/>
      <c r="C76" s="246">
        <f>'T1 2024'!C77</f>
        <v>66</v>
      </c>
      <c r="D76" s="94">
        <f>'T1 2024'!D77</f>
        <v>0</v>
      </c>
      <c r="E76" s="142">
        <f>'T1 2024'!E77</f>
        <v>0</v>
      </c>
      <c r="F76" s="142">
        <f>'T1 2024'!F77</f>
        <v>0</v>
      </c>
      <c r="G76" s="142">
        <f>'T1 2024'!G77</f>
        <v>0</v>
      </c>
      <c r="H76" s="247">
        <f>'T1 2024'!H77</f>
        <v>0</v>
      </c>
      <c r="I76" s="248">
        <f>'T1 2024'!I77</f>
        <v>0</v>
      </c>
      <c r="J76" s="248">
        <f>'T1 2024'!J77</f>
        <v>0</v>
      </c>
      <c r="K76" s="249">
        <f>'T1 2024'!K77</f>
        <v>0</v>
      </c>
      <c r="L76" s="250">
        <f>'T2 2024'!H77</f>
        <v>0</v>
      </c>
      <c r="M76" s="250">
        <f>'T2 2024'!I77</f>
        <v>0</v>
      </c>
      <c r="N76" s="251">
        <f>'T2 2024'!J77</f>
        <v>0</v>
      </c>
      <c r="O76" s="247">
        <f>'T3 2024'!H77</f>
        <v>0</v>
      </c>
      <c r="P76" s="248">
        <f>'T3 2024'!I77</f>
        <v>0</v>
      </c>
      <c r="Q76" s="248">
        <f>'T3 2024'!J77</f>
        <v>0</v>
      </c>
      <c r="R76" s="248">
        <f>'T3 2024'!K77</f>
        <v>0</v>
      </c>
      <c r="S76" s="249">
        <f>'T3 2024'!L77</f>
        <v>0</v>
      </c>
      <c r="T76" s="252">
        <f>'T4 2024'!H77</f>
        <v>0</v>
      </c>
      <c r="U76" s="203">
        <f t="shared" si="10"/>
        <v>0</v>
      </c>
      <c r="V76" s="241">
        <f t="shared" si="11"/>
        <v>0</v>
      </c>
      <c r="W76" s="86"/>
      <c r="X76" s="242" t="b">
        <f>'T1 2024'!T77</f>
        <v>0</v>
      </c>
      <c r="Y76" s="243">
        <f>'T2 2024'!S77</f>
        <v>0</v>
      </c>
      <c r="Z76" s="244">
        <f t="shared" si="12"/>
        <v>0</v>
      </c>
      <c r="AA76" s="245">
        <f t="shared" si="14"/>
        <v>0</v>
      </c>
      <c r="AB76" s="86"/>
      <c r="AC76" s="152">
        <f>'T2 2024'!S77</f>
        <v>0</v>
      </c>
      <c r="AD76" s="245">
        <f t="shared" si="13"/>
        <v>0</v>
      </c>
      <c r="AE76" s="86"/>
      <c r="AF76" s="92">
        <f t="shared" si="29"/>
        <v>0</v>
      </c>
      <c r="AG76" s="604"/>
      <c r="AH76" s="84"/>
      <c r="AI76" s="56">
        <f t="shared" si="22"/>
        <v>0</v>
      </c>
      <c r="AJ76" s="56">
        <f t="shared" si="23"/>
        <v>0</v>
      </c>
      <c r="AK76" s="56">
        <f t="shared" si="24"/>
        <v>0</v>
      </c>
      <c r="AL76" s="56">
        <f t="shared" si="25"/>
        <v>0</v>
      </c>
      <c r="AM76" s="56">
        <f t="shared" si="26"/>
        <v>0</v>
      </c>
      <c r="AN76" s="56">
        <f t="shared" si="27"/>
        <v>0</v>
      </c>
      <c r="AO76" s="56">
        <f t="shared" si="28"/>
        <v>0</v>
      </c>
    </row>
    <row r="77" spans="2:41" x14ac:dyDescent="0.25">
      <c r="B77" s="82"/>
      <c r="C77" s="246">
        <f>'T1 2024'!C78</f>
        <v>67</v>
      </c>
      <c r="D77" s="94">
        <f>'T1 2024'!D78</f>
        <v>0</v>
      </c>
      <c r="E77" s="142">
        <f>'T1 2024'!E78</f>
        <v>0</v>
      </c>
      <c r="F77" s="142">
        <f>'T1 2024'!F78</f>
        <v>0</v>
      </c>
      <c r="G77" s="142">
        <f>'T1 2024'!G78</f>
        <v>0</v>
      </c>
      <c r="H77" s="247">
        <f>'T1 2024'!H78</f>
        <v>0</v>
      </c>
      <c r="I77" s="248">
        <f>'T1 2024'!I78</f>
        <v>0</v>
      </c>
      <c r="J77" s="248">
        <f>'T1 2024'!J78</f>
        <v>0</v>
      </c>
      <c r="K77" s="249">
        <f>'T1 2024'!K78</f>
        <v>0</v>
      </c>
      <c r="L77" s="250">
        <f>'T2 2024'!H78</f>
        <v>0</v>
      </c>
      <c r="M77" s="250">
        <f>'T2 2024'!I78</f>
        <v>0</v>
      </c>
      <c r="N77" s="251">
        <f>'T2 2024'!J78</f>
        <v>0</v>
      </c>
      <c r="O77" s="247">
        <f>'T3 2024'!H78</f>
        <v>0</v>
      </c>
      <c r="P77" s="248">
        <f>'T3 2024'!I78</f>
        <v>0</v>
      </c>
      <c r="Q77" s="248">
        <f>'T3 2024'!J78</f>
        <v>0</v>
      </c>
      <c r="R77" s="248">
        <f>'T3 2024'!K78</f>
        <v>0</v>
      </c>
      <c r="S77" s="249">
        <f>'T3 2024'!L78</f>
        <v>0</v>
      </c>
      <c r="T77" s="252">
        <f>'T4 2024'!H78</f>
        <v>0</v>
      </c>
      <c r="U77" s="203">
        <f t="shared" ref="U77:U140" si="30">SUM(H77:T77)</f>
        <v>0</v>
      </c>
      <c r="V77" s="241">
        <f t="shared" ref="V77:V140" si="31">(U77/13)*1.6</f>
        <v>0</v>
      </c>
      <c r="W77" s="86"/>
      <c r="X77" s="242" t="b">
        <f>'T1 2024'!T78</f>
        <v>0</v>
      </c>
      <c r="Y77" s="243">
        <f>'T2 2024'!S78</f>
        <v>0</v>
      </c>
      <c r="Z77" s="244">
        <f t="shared" ref="Z77:Z140" si="32">Y77+X77</f>
        <v>0</v>
      </c>
      <c r="AA77" s="245">
        <f t="shared" si="14"/>
        <v>0</v>
      </c>
      <c r="AB77" s="86"/>
      <c r="AC77" s="152">
        <f>'T2 2024'!S78</f>
        <v>0</v>
      </c>
      <c r="AD77" s="245">
        <f t="shared" ref="AD77:AD140" si="33">AC77/2.5</f>
        <v>0</v>
      </c>
      <c r="AE77" s="86"/>
      <c r="AF77" s="92">
        <f t="shared" si="29"/>
        <v>0</v>
      </c>
      <c r="AG77" s="604"/>
      <c r="AH77" s="84"/>
      <c r="AI77" s="56">
        <f t="shared" si="22"/>
        <v>0</v>
      </c>
      <c r="AJ77" s="56">
        <f t="shared" si="23"/>
        <v>0</v>
      </c>
      <c r="AK77" s="56">
        <f t="shared" si="24"/>
        <v>0</v>
      </c>
      <c r="AL77" s="56">
        <f t="shared" si="25"/>
        <v>0</v>
      </c>
      <c r="AM77" s="56">
        <f t="shared" si="26"/>
        <v>0</v>
      </c>
      <c r="AN77" s="56">
        <f t="shared" si="27"/>
        <v>0</v>
      </c>
      <c r="AO77" s="56">
        <f t="shared" si="28"/>
        <v>0</v>
      </c>
    </row>
    <row r="78" spans="2:41" x14ac:dyDescent="0.25">
      <c r="B78" s="82"/>
      <c r="C78" s="246">
        <f>'T1 2024'!C79</f>
        <v>68</v>
      </c>
      <c r="D78" s="94">
        <f>'T1 2024'!D79</f>
        <v>0</v>
      </c>
      <c r="E78" s="142">
        <f>'T1 2024'!E79</f>
        <v>0</v>
      </c>
      <c r="F78" s="142">
        <f>'T1 2024'!F79</f>
        <v>0</v>
      </c>
      <c r="G78" s="142">
        <f>'T1 2024'!G79</f>
        <v>0</v>
      </c>
      <c r="H78" s="247">
        <f>'T1 2024'!H79</f>
        <v>0</v>
      </c>
      <c r="I78" s="248">
        <f>'T1 2024'!I79</f>
        <v>0</v>
      </c>
      <c r="J78" s="248">
        <f>'T1 2024'!J79</f>
        <v>0</v>
      </c>
      <c r="K78" s="249">
        <f>'T1 2024'!K79</f>
        <v>0</v>
      </c>
      <c r="L78" s="250">
        <f>'T2 2024'!H79</f>
        <v>0</v>
      </c>
      <c r="M78" s="250">
        <f>'T2 2024'!I79</f>
        <v>0</v>
      </c>
      <c r="N78" s="251">
        <f>'T2 2024'!J79</f>
        <v>0</v>
      </c>
      <c r="O78" s="247">
        <f>'T3 2024'!H79</f>
        <v>0</v>
      </c>
      <c r="P78" s="248">
        <f>'T3 2024'!I79</f>
        <v>0</v>
      </c>
      <c r="Q78" s="248">
        <f>'T3 2024'!J79</f>
        <v>0</v>
      </c>
      <c r="R78" s="248">
        <f>'T3 2024'!K79</f>
        <v>0</v>
      </c>
      <c r="S78" s="249">
        <f>'T3 2024'!L79</f>
        <v>0</v>
      </c>
      <c r="T78" s="252">
        <f>'T4 2024'!H79</f>
        <v>0</v>
      </c>
      <c r="U78" s="203">
        <f t="shared" si="30"/>
        <v>0</v>
      </c>
      <c r="V78" s="241">
        <f t="shared" si="31"/>
        <v>0</v>
      </c>
      <c r="W78" s="86"/>
      <c r="X78" s="242" t="b">
        <f>'T1 2024'!T79</f>
        <v>0</v>
      </c>
      <c r="Y78" s="243">
        <f>'T2 2024'!S79</f>
        <v>0</v>
      </c>
      <c r="Z78" s="244">
        <f t="shared" si="32"/>
        <v>0</v>
      </c>
      <c r="AA78" s="245">
        <f t="shared" si="14"/>
        <v>0</v>
      </c>
      <c r="AB78" s="86"/>
      <c r="AC78" s="152">
        <f>'T2 2024'!S79</f>
        <v>0</v>
      </c>
      <c r="AD78" s="245">
        <f t="shared" si="33"/>
        <v>0</v>
      </c>
      <c r="AE78" s="86"/>
      <c r="AF78" s="92">
        <f t="shared" si="29"/>
        <v>0</v>
      </c>
      <c r="AG78" s="604"/>
      <c r="AH78" s="84"/>
      <c r="AI78" s="56">
        <f t="shared" si="22"/>
        <v>0</v>
      </c>
      <c r="AJ78" s="56">
        <f t="shared" si="23"/>
        <v>0</v>
      </c>
      <c r="AK78" s="56">
        <f t="shared" si="24"/>
        <v>0</v>
      </c>
      <c r="AL78" s="56">
        <f t="shared" si="25"/>
        <v>0</v>
      </c>
      <c r="AM78" s="56">
        <f t="shared" si="26"/>
        <v>0</v>
      </c>
      <c r="AN78" s="56">
        <f t="shared" si="27"/>
        <v>0</v>
      </c>
      <c r="AO78" s="56">
        <f t="shared" si="28"/>
        <v>0</v>
      </c>
    </row>
    <row r="79" spans="2:41" x14ac:dyDescent="0.25">
      <c r="B79" s="82"/>
      <c r="C79" s="246">
        <f>'T1 2024'!C80</f>
        <v>69</v>
      </c>
      <c r="D79" s="94">
        <f>'T1 2024'!D80</f>
        <v>0</v>
      </c>
      <c r="E79" s="142">
        <f>'T1 2024'!E80</f>
        <v>0</v>
      </c>
      <c r="F79" s="142">
        <f>'T1 2024'!F80</f>
        <v>0</v>
      </c>
      <c r="G79" s="142">
        <f>'T1 2024'!G80</f>
        <v>0</v>
      </c>
      <c r="H79" s="247">
        <f>'T1 2024'!H80</f>
        <v>0</v>
      </c>
      <c r="I79" s="248">
        <f>'T1 2024'!I80</f>
        <v>0</v>
      </c>
      <c r="J79" s="248">
        <f>'T1 2024'!J80</f>
        <v>0</v>
      </c>
      <c r="K79" s="249">
        <f>'T1 2024'!K80</f>
        <v>0</v>
      </c>
      <c r="L79" s="250">
        <f>'T2 2024'!H80</f>
        <v>0</v>
      </c>
      <c r="M79" s="250">
        <f>'T2 2024'!I80</f>
        <v>0</v>
      </c>
      <c r="N79" s="251">
        <f>'T2 2024'!J80</f>
        <v>0</v>
      </c>
      <c r="O79" s="247">
        <f>'T3 2024'!H80</f>
        <v>0</v>
      </c>
      <c r="P79" s="248">
        <f>'T3 2024'!I80</f>
        <v>0</v>
      </c>
      <c r="Q79" s="248">
        <f>'T3 2024'!J80</f>
        <v>0</v>
      </c>
      <c r="R79" s="248">
        <f>'T3 2024'!K80</f>
        <v>0</v>
      </c>
      <c r="S79" s="249">
        <f>'T3 2024'!L80</f>
        <v>0</v>
      </c>
      <c r="T79" s="252">
        <f>'T4 2024'!H80</f>
        <v>0</v>
      </c>
      <c r="U79" s="203">
        <f t="shared" si="30"/>
        <v>0</v>
      </c>
      <c r="V79" s="241">
        <f t="shared" si="31"/>
        <v>0</v>
      </c>
      <c r="W79" s="86"/>
      <c r="X79" s="242" t="b">
        <f>'T1 2024'!T80</f>
        <v>0</v>
      </c>
      <c r="Y79" s="243">
        <f>'T2 2024'!S80</f>
        <v>0</v>
      </c>
      <c r="Z79" s="244">
        <f t="shared" si="32"/>
        <v>0</v>
      </c>
      <c r="AA79" s="245">
        <f t="shared" si="14"/>
        <v>0</v>
      </c>
      <c r="AB79" s="86"/>
      <c r="AC79" s="152">
        <f>'T2 2024'!S80</f>
        <v>0</v>
      </c>
      <c r="AD79" s="245">
        <f t="shared" si="33"/>
        <v>0</v>
      </c>
      <c r="AE79" s="86"/>
      <c r="AF79" s="92">
        <f t="shared" si="29"/>
        <v>0</v>
      </c>
      <c r="AG79" s="604"/>
      <c r="AH79" s="84"/>
      <c r="AI79" s="56">
        <f t="shared" si="22"/>
        <v>0</v>
      </c>
      <c r="AJ79" s="56">
        <f t="shared" si="23"/>
        <v>0</v>
      </c>
      <c r="AK79" s="56">
        <f t="shared" si="24"/>
        <v>0</v>
      </c>
      <c r="AL79" s="56">
        <f t="shared" si="25"/>
        <v>0</v>
      </c>
      <c r="AM79" s="56">
        <f t="shared" si="26"/>
        <v>0</v>
      </c>
      <c r="AN79" s="56">
        <f t="shared" si="27"/>
        <v>0</v>
      </c>
      <c r="AO79" s="56">
        <f t="shared" si="28"/>
        <v>0</v>
      </c>
    </row>
    <row r="80" spans="2:41" x14ac:dyDescent="0.25">
      <c r="B80" s="82"/>
      <c r="C80" s="246">
        <f>'T1 2024'!C81</f>
        <v>70</v>
      </c>
      <c r="D80" s="94">
        <f>'T1 2024'!D81</f>
        <v>0</v>
      </c>
      <c r="E80" s="142">
        <f>'T1 2024'!E81</f>
        <v>0</v>
      </c>
      <c r="F80" s="142">
        <f>'T1 2024'!F81</f>
        <v>0</v>
      </c>
      <c r="G80" s="142">
        <f>'T1 2024'!G81</f>
        <v>0</v>
      </c>
      <c r="H80" s="247">
        <f>'T1 2024'!H81</f>
        <v>0</v>
      </c>
      <c r="I80" s="248">
        <f>'T1 2024'!I81</f>
        <v>0</v>
      </c>
      <c r="J80" s="248">
        <f>'T1 2024'!J81</f>
        <v>0</v>
      </c>
      <c r="K80" s="249">
        <f>'T1 2024'!K81</f>
        <v>0</v>
      </c>
      <c r="L80" s="250">
        <f>'T2 2024'!H81</f>
        <v>0</v>
      </c>
      <c r="M80" s="250">
        <f>'T2 2024'!I81</f>
        <v>0</v>
      </c>
      <c r="N80" s="251">
        <f>'T2 2024'!J81</f>
        <v>0</v>
      </c>
      <c r="O80" s="247">
        <f>'T3 2024'!H81</f>
        <v>0</v>
      </c>
      <c r="P80" s="248">
        <f>'T3 2024'!I81</f>
        <v>0</v>
      </c>
      <c r="Q80" s="248">
        <f>'T3 2024'!J81</f>
        <v>0</v>
      </c>
      <c r="R80" s="248">
        <f>'T3 2024'!K81</f>
        <v>0</v>
      </c>
      <c r="S80" s="249">
        <f>'T3 2024'!L81</f>
        <v>0</v>
      </c>
      <c r="T80" s="252">
        <f>'T4 2024'!H81</f>
        <v>0</v>
      </c>
      <c r="U80" s="203">
        <f t="shared" si="30"/>
        <v>0</v>
      </c>
      <c r="V80" s="241">
        <f t="shared" si="31"/>
        <v>0</v>
      </c>
      <c r="W80" s="86"/>
      <c r="X80" s="242" t="b">
        <f>'T1 2024'!T81</f>
        <v>0</v>
      </c>
      <c r="Y80" s="243">
        <f>'T2 2024'!S81</f>
        <v>0</v>
      </c>
      <c r="Z80" s="244">
        <f t="shared" si="32"/>
        <v>0</v>
      </c>
      <c r="AA80" s="245">
        <f t="shared" si="14"/>
        <v>0</v>
      </c>
      <c r="AB80" s="86"/>
      <c r="AC80" s="152">
        <f>'T2 2024'!S81</f>
        <v>0</v>
      </c>
      <c r="AD80" s="245">
        <f t="shared" si="33"/>
        <v>0</v>
      </c>
      <c r="AE80" s="86"/>
      <c r="AF80" s="92">
        <f t="shared" si="29"/>
        <v>0</v>
      </c>
      <c r="AG80" s="604"/>
      <c r="AH80" s="84"/>
      <c r="AI80" s="56">
        <f t="shared" si="22"/>
        <v>0</v>
      </c>
      <c r="AJ80" s="56">
        <f t="shared" si="23"/>
        <v>0</v>
      </c>
      <c r="AK80" s="56">
        <f t="shared" si="24"/>
        <v>0</v>
      </c>
      <c r="AL80" s="56">
        <f t="shared" si="25"/>
        <v>0</v>
      </c>
      <c r="AM80" s="56">
        <f t="shared" si="26"/>
        <v>0</v>
      </c>
      <c r="AN80" s="56">
        <f t="shared" si="27"/>
        <v>0</v>
      </c>
      <c r="AO80" s="56">
        <f t="shared" si="28"/>
        <v>0</v>
      </c>
    </row>
    <row r="81" spans="2:41" x14ac:dyDescent="0.25">
      <c r="B81" s="82"/>
      <c r="C81" s="246">
        <f>'T1 2024'!C82</f>
        <v>71</v>
      </c>
      <c r="D81" s="94">
        <f>'T1 2024'!D82</f>
        <v>0</v>
      </c>
      <c r="E81" s="142">
        <f>'T1 2024'!E82</f>
        <v>0</v>
      </c>
      <c r="F81" s="142">
        <f>'T1 2024'!F82</f>
        <v>0</v>
      </c>
      <c r="G81" s="142">
        <f>'T1 2024'!G82</f>
        <v>0</v>
      </c>
      <c r="H81" s="247">
        <f>'T1 2024'!H82</f>
        <v>0</v>
      </c>
      <c r="I81" s="248">
        <f>'T1 2024'!I82</f>
        <v>0</v>
      </c>
      <c r="J81" s="248">
        <f>'T1 2024'!J82</f>
        <v>0</v>
      </c>
      <c r="K81" s="249">
        <f>'T1 2024'!K82</f>
        <v>0</v>
      </c>
      <c r="L81" s="250">
        <f>'T2 2024'!H82</f>
        <v>0</v>
      </c>
      <c r="M81" s="250">
        <f>'T2 2024'!I82</f>
        <v>0</v>
      </c>
      <c r="N81" s="251">
        <f>'T2 2024'!J82</f>
        <v>0</v>
      </c>
      <c r="O81" s="247">
        <f>'T3 2024'!H82</f>
        <v>0</v>
      </c>
      <c r="P81" s="248">
        <f>'T3 2024'!I82</f>
        <v>0</v>
      </c>
      <c r="Q81" s="248">
        <f>'T3 2024'!J82</f>
        <v>0</v>
      </c>
      <c r="R81" s="248">
        <f>'T3 2024'!K82</f>
        <v>0</v>
      </c>
      <c r="S81" s="249">
        <f>'T3 2024'!L82</f>
        <v>0</v>
      </c>
      <c r="T81" s="252">
        <f>'T4 2024'!H82</f>
        <v>0</v>
      </c>
      <c r="U81" s="203">
        <f t="shared" si="30"/>
        <v>0</v>
      </c>
      <c r="V81" s="241">
        <f t="shared" si="31"/>
        <v>0</v>
      </c>
      <c r="W81" s="86"/>
      <c r="X81" s="242" t="b">
        <f>'T1 2024'!T82</f>
        <v>0</v>
      </c>
      <c r="Y81" s="243">
        <f>'T2 2024'!S82</f>
        <v>0</v>
      </c>
      <c r="Z81" s="244">
        <f t="shared" si="32"/>
        <v>0</v>
      </c>
      <c r="AA81" s="245">
        <f t="shared" si="14"/>
        <v>0</v>
      </c>
      <c r="AB81" s="86"/>
      <c r="AC81" s="152">
        <f>'T2 2024'!S82</f>
        <v>0</v>
      </c>
      <c r="AD81" s="245">
        <f t="shared" si="33"/>
        <v>0</v>
      </c>
      <c r="AE81" s="86"/>
      <c r="AF81" s="92">
        <f t="shared" si="29"/>
        <v>0</v>
      </c>
      <c r="AG81" s="604"/>
      <c r="AH81" s="84"/>
      <c r="AI81" s="56">
        <f t="shared" si="22"/>
        <v>0</v>
      </c>
      <c r="AJ81" s="56">
        <f t="shared" si="23"/>
        <v>0</v>
      </c>
      <c r="AK81" s="56">
        <f t="shared" si="24"/>
        <v>0</v>
      </c>
      <c r="AL81" s="56">
        <f t="shared" si="25"/>
        <v>0</v>
      </c>
      <c r="AM81" s="56">
        <f t="shared" si="26"/>
        <v>0</v>
      </c>
      <c r="AN81" s="56">
        <f t="shared" si="27"/>
        <v>0</v>
      </c>
      <c r="AO81" s="56">
        <f t="shared" si="28"/>
        <v>0</v>
      </c>
    </row>
    <row r="82" spans="2:41" x14ac:dyDescent="0.25">
      <c r="B82" s="82"/>
      <c r="C82" s="246">
        <f>'T1 2024'!C83</f>
        <v>72</v>
      </c>
      <c r="D82" s="94">
        <f>'T1 2024'!D83</f>
        <v>0</v>
      </c>
      <c r="E82" s="142">
        <f>'T1 2024'!E83</f>
        <v>0</v>
      </c>
      <c r="F82" s="142">
        <f>'T1 2024'!F83</f>
        <v>0</v>
      </c>
      <c r="G82" s="142">
        <f>'T1 2024'!G83</f>
        <v>0</v>
      </c>
      <c r="H82" s="247">
        <f>'T1 2024'!H83</f>
        <v>0</v>
      </c>
      <c r="I82" s="248">
        <f>'T1 2024'!I83</f>
        <v>0</v>
      </c>
      <c r="J82" s="248">
        <f>'T1 2024'!J83</f>
        <v>0</v>
      </c>
      <c r="K82" s="249">
        <f>'T1 2024'!K83</f>
        <v>0</v>
      </c>
      <c r="L82" s="250">
        <f>'T2 2024'!H83</f>
        <v>0</v>
      </c>
      <c r="M82" s="250">
        <f>'T2 2024'!I83</f>
        <v>0</v>
      </c>
      <c r="N82" s="251">
        <f>'T2 2024'!J83</f>
        <v>0</v>
      </c>
      <c r="O82" s="247">
        <f>'T3 2024'!H83</f>
        <v>0</v>
      </c>
      <c r="P82" s="248">
        <f>'T3 2024'!I83</f>
        <v>0</v>
      </c>
      <c r="Q82" s="248">
        <f>'T3 2024'!J83</f>
        <v>0</v>
      </c>
      <c r="R82" s="248">
        <f>'T3 2024'!K83</f>
        <v>0</v>
      </c>
      <c r="S82" s="249">
        <f>'T3 2024'!L83</f>
        <v>0</v>
      </c>
      <c r="T82" s="252">
        <f>'T4 2024'!H83</f>
        <v>0</v>
      </c>
      <c r="U82" s="203">
        <f t="shared" si="30"/>
        <v>0</v>
      </c>
      <c r="V82" s="241">
        <f t="shared" si="31"/>
        <v>0</v>
      </c>
      <c r="W82" s="86"/>
      <c r="X82" s="242" t="b">
        <f>'T1 2024'!T83</f>
        <v>0</v>
      </c>
      <c r="Y82" s="243">
        <f>'T2 2024'!S83</f>
        <v>0</v>
      </c>
      <c r="Z82" s="244">
        <f t="shared" si="32"/>
        <v>0</v>
      </c>
      <c r="AA82" s="245">
        <f t="shared" ref="AA82:AA145" si="34">(Z82)*0.24</f>
        <v>0</v>
      </c>
      <c r="AB82" s="86"/>
      <c r="AC82" s="152">
        <f>'T2 2024'!S83</f>
        <v>0</v>
      </c>
      <c r="AD82" s="245">
        <f t="shared" si="33"/>
        <v>0</v>
      </c>
      <c r="AE82" s="86"/>
      <c r="AF82" s="92">
        <f t="shared" si="29"/>
        <v>0</v>
      </c>
      <c r="AG82" s="604"/>
      <c r="AH82" s="84"/>
      <c r="AI82" s="56">
        <f t="shared" si="22"/>
        <v>0</v>
      </c>
      <c r="AJ82" s="56">
        <f t="shared" si="23"/>
        <v>0</v>
      </c>
      <c r="AK82" s="56">
        <f t="shared" si="24"/>
        <v>0</v>
      </c>
      <c r="AL82" s="56">
        <f t="shared" si="25"/>
        <v>0</v>
      </c>
      <c r="AM82" s="56">
        <f t="shared" si="26"/>
        <v>0</v>
      </c>
      <c r="AN82" s="56">
        <f t="shared" si="27"/>
        <v>0</v>
      </c>
      <c r="AO82" s="56">
        <f t="shared" si="28"/>
        <v>0</v>
      </c>
    </row>
    <row r="83" spans="2:41" x14ac:dyDescent="0.25">
      <c r="B83" s="82"/>
      <c r="C83" s="246">
        <f>'T1 2024'!C84</f>
        <v>73</v>
      </c>
      <c r="D83" s="94">
        <f>'T1 2024'!D84</f>
        <v>0</v>
      </c>
      <c r="E83" s="142">
        <f>'T1 2024'!E84</f>
        <v>0</v>
      </c>
      <c r="F83" s="142">
        <f>'T1 2024'!F84</f>
        <v>0</v>
      </c>
      <c r="G83" s="142">
        <f>'T1 2024'!G84</f>
        <v>0</v>
      </c>
      <c r="H83" s="247">
        <f>'T1 2024'!H84</f>
        <v>0</v>
      </c>
      <c r="I83" s="248">
        <f>'T1 2024'!I84</f>
        <v>0</v>
      </c>
      <c r="J83" s="248">
        <f>'T1 2024'!J84</f>
        <v>0</v>
      </c>
      <c r="K83" s="249">
        <f>'T1 2024'!K84</f>
        <v>0</v>
      </c>
      <c r="L83" s="250">
        <f>'T2 2024'!H84</f>
        <v>0</v>
      </c>
      <c r="M83" s="250">
        <f>'T2 2024'!I84</f>
        <v>0</v>
      </c>
      <c r="N83" s="251">
        <f>'T2 2024'!J84</f>
        <v>0</v>
      </c>
      <c r="O83" s="247">
        <f>'T3 2024'!H84</f>
        <v>0</v>
      </c>
      <c r="P83" s="248">
        <f>'T3 2024'!I84</f>
        <v>0</v>
      </c>
      <c r="Q83" s="248">
        <f>'T3 2024'!J84</f>
        <v>0</v>
      </c>
      <c r="R83" s="248">
        <f>'T3 2024'!K84</f>
        <v>0</v>
      </c>
      <c r="S83" s="249">
        <f>'T3 2024'!L84</f>
        <v>0</v>
      </c>
      <c r="T83" s="252">
        <f>'T4 2024'!H84</f>
        <v>0</v>
      </c>
      <c r="U83" s="203">
        <f t="shared" si="30"/>
        <v>0</v>
      </c>
      <c r="V83" s="241">
        <f t="shared" si="31"/>
        <v>0</v>
      </c>
      <c r="W83" s="86"/>
      <c r="X83" s="242" t="b">
        <f>'T1 2024'!T84</f>
        <v>0</v>
      </c>
      <c r="Y83" s="243">
        <f>'T2 2024'!S84</f>
        <v>0</v>
      </c>
      <c r="Z83" s="244">
        <f t="shared" si="32"/>
        <v>0</v>
      </c>
      <c r="AA83" s="245">
        <f t="shared" si="34"/>
        <v>0</v>
      </c>
      <c r="AB83" s="86"/>
      <c r="AC83" s="152">
        <f>'T2 2024'!S84</f>
        <v>0</v>
      </c>
      <c r="AD83" s="245">
        <f t="shared" si="33"/>
        <v>0</v>
      </c>
      <c r="AE83" s="86"/>
      <c r="AF83" s="92">
        <f t="shared" si="29"/>
        <v>0</v>
      </c>
      <c r="AG83" s="604"/>
      <c r="AH83" s="84"/>
      <c r="AI83" s="56">
        <f t="shared" si="22"/>
        <v>0</v>
      </c>
      <c r="AJ83" s="56">
        <f t="shared" si="23"/>
        <v>0</v>
      </c>
      <c r="AK83" s="56">
        <f t="shared" si="24"/>
        <v>0</v>
      </c>
      <c r="AL83" s="56">
        <f t="shared" si="25"/>
        <v>0</v>
      </c>
      <c r="AM83" s="56">
        <f t="shared" si="26"/>
        <v>0</v>
      </c>
      <c r="AN83" s="56">
        <f t="shared" si="27"/>
        <v>0</v>
      </c>
      <c r="AO83" s="56">
        <f t="shared" si="28"/>
        <v>0</v>
      </c>
    </row>
    <row r="84" spans="2:41" x14ac:dyDescent="0.25">
      <c r="B84" s="82"/>
      <c r="C84" s="246">
        <f>'T1 2024'!C85</f>
        <v>74</v>
      </c>
      <c r="D84" s="94">
        <f>'T1 2024'!D85</f>
        <v>0</v>
      </c>
      <c r="E84" s="142">
        <f>'T1 2024'!E85</f>
        <v>0</v>
      </c>
      <c r="F84" s="142">
        <f>'T1 2024'!F85</f>
        <v>0</v>
      </c>
      <c r="G84" s="142">
        <f>'T1 2024'!G85</f>
        <v>0</v>
      </c>
      <c r="H84" s="247">
        <f>'T1 2024'!H85</f>
        <v>0</v>
      </c>
      <c r="I84" s="248">
        <f>'T1 2024'!I85</f>
        <v>0</v>
      </c>
      <c r="J84" s="248">
        <f>'T1 2024'!J85</f>
        <v>0</v>
      </c>
      <c r="K84" s="249">
        <f>'T1 2024'!K85</f>
        <v>0</v>
      </c>
      <c r="L84" s="250">
        <f>'T2 2024'!H85</f>
        <v>0</v>
      </c>
      <c r="M84" s="250">
        <f>'T2 2024'!I85</f>
        <v>0</v>
      </c>
      <c r="N84" s="251">
        <f>'T2 2024'!J85</f>
        <v>0</v>
      </c>
      <c r="O84" s="247">
        <f>'T3 2024'!H85</f>
        <v>0</v>
      </c>
      <c r="P84" s="248">
        <f>'T3 2024'!I85</f>
        <v>0</v>
      </c>
      <c r="Q84" s="248">
        <f>'T3 2024'!J85</f>
        <v>0</v>
      </c>
      <c r="R84" s="248">
        <f>'T3 2024'!K85</f>
        <v>0</v>
      </c>
      <c r="S84" s="249">
        <f>'T3 2024'!L85</f>
        <v>0</v>
      </c>
      <c r="T84" s="252">
        <f>'T4 2024'!H85</f>
        <v>0</v>
      </c>
      <c r="U84" s="203">
        <f t="shared" si="30"/>
        <v>0</v>
      </c>
      <c r="V84" s="241">
        <f t="shared" si="31"/>
        <v>0</v>
      </c>
      <c r="W84" s="86"/>
      <c r="X84" s="242" t="b">
        <f>'T1 2024'!T85</f>
        <v>0</v>
      </c>
      <c r="Y84" s="243">
        <f>'T2 2024'!S85</f>
        <v>0</v>
      </c>
      <c r="Z84" s="244">
        <f t="shared" si="32"/>
        <v>0</v>
      </c>
      <c r="AA84" s="245">
        <f t="shared" si="34"/>
        <v>0</v>
      </c>
      <c r="AB84" s="86"/>
      <c r="AC84" s="152">
        <f>'T2 2024'!S85</f>
        <v>0</v>
      </c>
      <c r="AD84" s="245">
        <f t="shared" si="33"/>
        <v>0</v>
      </c>
      <c r="AE84" s="86"/>
      <c r="AF84" s="92">
        <f t="shared" si="29"/>
        <v>0</v>
      </c>
      <c r="AG84" s="604"/>
      <c r="AH84" s="84"/>
      <c r="AI84" s="56">
        <f t="shared" si="22"/>
        <v>0</v>
      </c>
      <c r="AJ84" s="56">
        <f t="shared" si="23"/>
        <v>0</v>
      </c>
      <c r="AK84" s="56">
        <f t="shared" si="24"/>
        <v>0</v>
      </c>
      <c r="AL84" s="56">
        <f t="shared" si="25"/>
        <v>0</v>
      </c>
      <c r="AM84" s="56">
        <f t="shared" si="26"/>
        <v>0</v>
      </c>
      <c r="AN84" s="56">
        <f t="shared" si="27"/>
        <v>0</v>
      </c>
      <c r="AO84" s="56">
        <f t="shared" si="28"/>
        <v>0</v>
      </c>
    </row>
    <row r="85" spans="2:41" x14ac:dyDescent="0.25">
      <c r="B85" s="82"/>
      <c r="C85" s="246">
        <f>'T1 2024'!C86</f>
        <v>75</v>
      </c>
      <c r="D85" s="94">
        <f>'T1 2024'!D86</f>
        <v>0</v>
      </c>
      <c r="E85" s="142">
        <f>'T1 2024'!E86</f>
        <v>0</v>
      </c>
      <c r="F85" s="142">
        <f>'T1 2024'!F86</f>
        <v>0</v>
      </c>
      <c r="G85" s="142">
        <f>'T1 2024'!G86</f>
        <v>0</v>
      </c>
      <c r="H85" s="247">
        <f>'T1 2024'!H86</f>
        <v>0</v>
      </c>
      <c r="I85" s="248">
        <f>'T1 2024'!I86</f>
        <v>0</v>
      </c>
      <c r="J85" s="248">
        <f>'T1 2024'!J86</f>
        <v>0</v>
      </c>
      <c r="K85" s="249">
        <f>'T1 2024'!K86</f>
        <v>0</v>
      </c>
      <c r="L85" s="250">
        <f>'T2 2024'!H86</f>
        <v>0</v>
      </c>
      <c r="M85" s="250">
        <f>'T2 2024'!I86</f>
        <v>0</v>
      </c>
      <c r="N85" s="251">
        <f>'T2 2024'!J86</f>
        <v>0</v>
      </c>
      <c r="O85" s="247">
        <f>'T3 2024'!H86</f>
        <v>0</v>
      </c>
      <c r="P85" s="248">
        <f>'T3 2024'!I86</f>
        <v>0</v>
      </c>
      <c r="Q85" s="248">
        <f>'T3 2024'!J86</f>
        <v>0</v>
      </c>
      <c r="R85" s="248">
        <f>'T3 2024'!K86</f>
        <v>0</v>
      </c>
      <c r="S85" s="249">
        <f>'T3 2024'!L86</f>
        <v>0</v>
      </c>
      <c r="T85" s="252">
        <f>'T4 2024'!H86</f>
        <v>0</v>
      </c>
      <c r="U85" s="203">
        <f t="shared" si="30"/>
        <v>0</v>
      </c>
      <c r="V85" s="241">
        <f t="shared" si="31"/>
        <v>0</v>
      </c>
      <c r="W85" s="86"/>
      <c r="X85" s="242" t="b">
        <f>'T1 2024'!T86</f>
        <v>0</v>
      </c>
      <c r="Y85" s="243">
        <f>'T2 2024'!S86</f>
        <v>0</v>
      </c>
      <c r="Z85" s="244">
        <f t="shared" si="32"/>
        <v>0</v>
      </c>
      <c r="AA85" s="245">
        <f t="shared" si="34"/>
        <v>0</v>
      </c>
      <c r="AB85" s="86"/>
      <c r="AC85" s="152">
        <f>'T2 2024'!S86</f>
        <v>0</v>
      </c>
      <c r="AD85" s="245">
        <f t="shared" si="33"/>
        <v>0</v>
      </c>
      <c r="AE85" s="86"/>
      <c r="AF85" s="92">
        <f t="shared" si="29"/>
        <v>0</v>
      </c>
      <c r="AG85" s="604"/>
      <c r="AH85" s="84"/>
      <c r="AI85" s="56">
        <f t="shared" si="22"/>
        <v>0</v>
      </c>
      <c r="AJ85" s="56">
        <f t="shared" si="23"/>
        <v>0</v>
      </c>
      <c r="AK85" s="56">
        <f t="shared" si="24"/>
        <v>0</v>
      </c>
      <c r="AL85" s="56">
        <f t="shared" si="25"/>
        <v>0</v>
      </c>
      <c r="AM85" s="56">
        <f t="shared" si="26"/>
        <v>0</v>
      </c>
      <c r="AN85" s="56">
        <f t="shared" si="27"/>
        <v>0</v>
      </c>
      <c r="AO85" s="56">
        <f t="shared" si="28"/>
        <v>0</v>
      </c>
    </row>
    <row r="86" spans="2:41" x14ac:dyDescent="0.25">
      <c r="B86" s="82"/>
      <c r="C86" s="246">
        <f>'T1 2024'!C87</f>
        <v>76</v>
      </c>
      <c r="D86" s="94">
        <f>'T1 2024'!D87</f>
        <v>0</v>
      </c>
      <c r="E86" s="142">
        <f>'T1 2024'!E87</f>
        <v>0</v>
      </c>
      <c r="F86" s="142">
        <f>'T1 2024'!F87</f>
        <v>0</v>
      </c>
      <c r="G86" s="142">
        <f>'T1 2024'!G87</f>
        <v>0</v>
      </c>
      <c r="H86" s="247">
        <f>'T1 2024'!H87</f>
        <v>0</v>
      </c>
      <c r="I86" s="248">
        <f>'T1 2024'!I87</f>
        <v>0</v>
      </c>
      <c r="J86" s="248">
        <f>'T1 2024'!J87</f>
        <v>0</v>
      </c>
      <c r="K86" s="249">
        <f>'T1 2024'!K87</f>
        <v>0</v>
      </c>
      <c r="L86" s="250">
        <f>'T2 2024'!H87</f>
        <v>0</v>
      </c>
      <c r="M86" s="250">
        <f>'T2 2024'!I87</f>
        <v>0</v>
      </c>
      <c r="N86" s="251">
        <f>'T2 2024'!J87</f>
        <v>0</v>
      </c>
      <c r="O86" s="247">
        <f>'T3 2024'!H87</f>
        <v>0</v>
      </c>
      <c r="P86" s="248">
        <f>'T3 2024'!I87</f>
        <v>0</v>
      </c>
      <c r="Q86" s="248">
        <f>'T3 2024'!J87</f>
        <v>0</v>
      </c>
      <c r="R86" s="248">
        <f>'T3 2024'!K87</f>
        <v>0</v>
      </c>
      <c r="S86" s="249">
        <f>'T3 2024'!L87</f>
        <v>0</v>
      </c>
      <c r="T86" s="252">
        <f>'T4 2024'!H87</f>
        <v>0</v>
      </c>
      <c r="U86" s="203">
        <f t="shared" si="30"/>
        <v>0</v>
      </c>
      <c r="V86" s="241">
        <f t="shared" si="31"/>
        <v>0</v>
      </c>
      <c r="W86" s="86"/>
      <c r="X86" s="242" t="b">
        <f>'T1 2024'!T87</f>
        <v>0</v>
      </c>
      <c r="Y86" s="243">
        <f>'T2 2024'!S87</f>
        <v>0</v>
      </c>
      <c r="Z86" s="244">
        <f t="shared" si="32"/>
        <v>0</v>
      </c>
      <c r="AA86" s="245">
        <f t="shared" si="34"/>
        <v>0</v>
      </c>
      <c r="AB86" s="86"/>
      <c r="AC86" s="152">
        <f>'T2 2024'!S87</f>
        <v>0</v>
      </c>
      <c r="AD86" s="245">
        <f t="shared" si="33"/>
        <v>0</v>
      </c>
      <c r="AE86" s="86"/>
      <c r="AF86" s="92">
        <f t="shared" si="29"/>
        <v>0</v>
      </c>
      <c r="AG86" s="604"/>
      <c r="AH86" s="84"/>
      <c r="AI86" s="56">
        <f t="shared" si="22"/>
        <v>0</v>
      </c>
      <c r="AJ86" s="56">
        <f t="shared" si="23"/>
        <v>0</v>
      </c>
      <c r="AK86" s="56">
        <f t="shared" si="24"/>
        <v>0</v>
      </c>
      <c r="AL86" s="56">
        <f t="shared" si="25"/>
        <v>0</v>
      </c>
      <c r="AM86" s="56">
        <f t="shared" si="26"/>
        <v>0</v>
      </c>
      <c r="AN86" s="56">
        <f t="shared" si="27"/>
        <v>0</v>
      </c>
      <c r="AO86" s="56">
        <f t="shared" si="28"/>
        <v>0</v>
      </c>
    </row>
    <row r="87" spans="2:41" x14ac:dyDescent="0.25">
      <c r="B87" s="82"/>
      <c r="C87" s="246">
        <f>'T1 2024'!C88</f>
        <v>77</v>
      </c>
      <c r="D87" s="94">
        <f>'T1 2024'!D88</f>
        <v>0</v>
      </c>
      <c r="E87" s="142">
        <f>'T1 2024'!E88</f>
        <v>0</v>
      </c>
      <c r="F87" s="142">
        <f>'T1 2024'!F88</f>
        <v>0</v>
      </c>
      <c r="G87" s="142">
        <f>'T1 2024'!G88</f>
        <v>0</v>
      </c>
      <c r="H87" s="247">
        <f>'T1 2024'!H88</f>
        <v>0</v>
      </c>
      <c r="I87" s="248">
        <f>'T1 2024'!I88</f>
        <v>0</v>
      </c>
      <c r="J87" s="248">
        <f>'T1 2024'!J88</f>
        <v>0</v>
      </c>
      <c r="K87" s="249">
        <f>'T1 2024'!K88</f>
        <v>0</v>
      </c>
      <c r="L87" s="250">
        <f>'T2 2024'!H88</f>
        <v>0</v>
      </c>
      <c r="M87" s="250">
        <f>'T2 2024'!I88</f>
        <v>0</v>
      </c>
      <c r="N87" s="251">
        <f>'T2 2024'!J88</f>
        <v>0</v>
      </c>
      <c r="O87" s="247">
        <f>'T3 2024'!H88</f>
        <v>0</v>
      </c>
      <c r="P87" s="248">
        <f>'T3 2024'!I88</f>
        <v>0</v>
      </c>
      <c r="Q87" s="248">
        <f>'T3 2024'!J88</f>
        <v>0</v>
      </c>
      <c r="R87" s="248">
        <f>'T3 2024'!K88</f>
        <v>0</v>
      </c>
      <c r="S87" s="249">
        <f>'T3 2024'!L88</f>
        <v>0</v>
      </c>
      <c r="T87" s="252">
        <f>'T4 2024'!H88</f>
        <v>0</v>
      </c>
      <c r="U87" s="203">
        <f t="shared" si="30"/>
        <v>0</v>
      </c>
      <c r="V87" s="241">
        <f t="shared" si="31"/>
        <v>0</v>
      </c>
      <c r="W87" s="86"/>
      <c r="X87" s="242" t="b">
        <f>'T1 2024'!T88</f>
        <v>0</v>
      </c>
      <c r="Y87" s="243">
        <f>'T2 2024'!S88</f>
        <v>0</v>
      </c>
      <c r="Z87" s="244">
        <f t="shared" si="32"/>
        <v>0</v>
      </c>
      <c r="AA87" s="245">
        <f t="shared" si="34"/>
        <v>0</v>
      </c>
      <c r="AB87" s="86"/>
      <c r="AC87" s="152">
        <f>'T2 2024'!S88</f>
        <v>0</v>
      </c>
      <c r="AD87" s="245">
        <f t="shared" si="33"/>
        <v>0</v>
      </c>
      <c r="AE87" s="86"/>
      <c r="AF87" s="92">
        <f>AA87+V87</f>
        <v>0</v>
      </c>
      <c r="AG87" s="604"/>
      <c r="AH87" s="84"/>
      <c r="AI87" s="56">
        <f t="shared" si="22"/>
        <v>0</v>
      </c>
      <c r="AJ87" s="56">
        <f t="shared" si="23"/>
        <v>0</v>
      </c>
      <c r="AK87" s="56">
        <f t="shared" si="24"/>
        <v>0</v>
      </c>
      <c r="AL87" s="56">
        <f t="shared" si="25"/>
        <v>0</v>
      </c>
      <c r="AM87" s="56">
        <f t="shared" si="26"/>
        <v>0</v>
      </c>
      <c r="AN87" s="56">
        <f t="shared" si="27"/>
        <v>0</v>
      </c>
      <c r="AO87" s="56">
        <f t="shared" si="28"/>
        <v>0</v>
      </c>
    </row>
    <row r="88" spans="2:41" x14ac:dyDescent="0.25">
      <c r="B88" s="82"/>
      <c r="C88" s="246">
        <f>'T1 2024'!C89</f>
        <v>78</v>
      </c>
      <c r="D88" s="94">
        <f>'T1 2024'!D89</f>
        <v>0</v>
      </c>
      <c r="E88" s="142">
        <f>'T1 2024'!E89</f>
        <v>0</v>
      </c>
      <c r="F88" s="142">
        <f>'T1 2024'!F89</f>
        <v>0</v>
      </c>
      <c r="G88" s="142">
        <f>'T1 2024'!G89</f>
        <v>0</v>
      </c>
      <c r="H88" s="247">
        <f>'T1 2024'!H89</f>
        <v>0</v>
      </c>
      <c r="I88" s="248">
        <f>'T1 2024'!I89</f>
        <v>0</v>
      </c>
      <c r="J88" s="248">
        <f>'T1 2024'!J89</f>
        <v>0</v>
      </c>
      <c r="K88" s="249">
        <f>'T1 2024'!K89</f>
        <v>0</v>
      </c>
      <c r="L88" s="250">
        <f>'T2 2024'!H89</f>
        <v>0</v>
      </c>
      <c r="M88" s="250">
        <f>'T2 2024'!I89</f>
        <v>0</v>
      </c>
      <c r="N88" s="251">
        <f>'T2 2024'!J89</f>
        <v>0</v>
      </c>
      <c r="O88" s="247">
        <f>'T3 2024'!H89</f>
        <v>0</v>
      </c>
      <c r="P88" s="248">
        <f>'T3 2024'!I89</f>
        <v>0</v>
      </c>
      <c r="Q88" s="248">
        <f>'T3 2024'!J89</f>
        <v>0</v>
      </c>
      <c r="R88" s="248">
        <f>'T3 2024'!K89</f>
        <v>0</v>
      </c>
      <c r="S88" s="249">
        <f>'T3 2024'!L89</f>
        <v>0</v>
      </c>
      <c r="T88" s="252">
        <f>'T4 2024'!H89</f>
        <v>0</v>
      </c>
      <c r="U88" s="203">
        <f t="shared" si="30"/>
        <v>0</v>
      </c>
      <c r="V88" s="241">
        <f t="shared" si="31"/>
        <v>0</v>
      </c>
      <c r="W88" s="86"/>
      <c r="X88" s="242" t="b">
        <f>'T1 2024'!T89</f>
        <v>0</v>
      </c>
      <c r="Y88" s="243">
        <f>'T2 2024'!S89</f>
        <v>0</v>
      </c>
      <c r="Z88" s="244">
        <f t="shared" si="32"/>
        <v>0</v>
      </c>
      <c r="AA88" s="245">
        <f t="shared" si="34"/>
        <v>0</v>
      </c>
      <c r="AB88" s="86"/>
      <c r="AC88" s="152">
        <f>'T2 2024'!S89</f>
        <v>0</v>
      </c>
      <c r="AD88" s="245">
        <f t="shared" si="33"/>
        <v>0</v>
      </c>
      <c r="AE88" s="86"/>
      <c r="AF88" s="92">
        <f t="shared" ref="AF88:AF151" si="35">AA88+V88</f>
        <v>0</v>
      </c>
      <c r="AG88" s="604"/>
      <c r="AH88" s="84"/>
      <c r="AI88" s="56">
        <f t="shared" si="22"/>
        <v>0</v>
      </c>
      <c r="AJ88" s="56">
        <f t="shared" si="23"/>
        <v>0</v>
      </c>
      <c r="AK88" s="56">
        <f t="shared" si="24"/>
        <v>0</v>
      </c>
      <c r="AL88" s="56">
        <f t="shared" si="25"/>
        <v>0</v>
      </c>
      <c r="AM88" s="56">
        <f t="shared" si="26"/>
        <v>0</v>
      </c>
      <c r="AN88" s="56">
        <f t="shared" si="27"/>
        <v>0</v>
      </c>
      <c r="AO88" s="56">
        <f t="shared" si="28"/>
        <v>0</v>
      </c>
    </row>
    <row r="89" spans="2:41" x14ac:dyDescent="0.25">
      <c r="B89" s="82"/>
      <c r="C89" s="246">
        <f>'T1 2024'!C90</f>
        <v>79</v>
      </c>
      <c r="D89" s="94">
        <f>'T1 2024'!D90</f>
        <v>0</v>
      </c>
      <c r="E89" s="142">
        <f>'T1 2024'!E90</f>
        <v>0</v>
      </c>
      <c r="F89" s="142">
        <f>'T1 2024'!F90</f>
        <v>0</v>
      </c>
      <c r="G89" s="142">
        <f>'T1 2024'!G90</f>
        <v>0</v>
      </c>
      <c r="H89" s="247">
        <f>'T1 2024'!H90</f>
        <v>0</v>
      </c>
      <c r="I89" s="248">
        <f>'T1 2024'!I90</f>
        <v>0</v>
      </c>
      <c r="J89" s="248">
        <f>'T1 2024'!J90</f>
        <v>0</v>
      </c>
      <c r="K89" s="249">
        <f>'T1 2024'!K90</f>
        <v>0</v>
      </c>
      <c r="L89" s="250">
        <f>'T2 2024'!H90</f>
        <v>0</v>
      </c>
      <c r="M89" s="250">
        <f>'T2 2024'!I90</f>
        <v>0</v>
      </c>
      <c r="N89" s="251">
        <f>'T2 2024'!J90</f>
        <v>0</v>
      </c>
      <c r="O89" s="247">
        <f>'T3 2024'!H90</f>
        <v>0</v>
      </c>
      <c r="P89" s="248">
        <f>'T3 2024'!I90</f>
        <v>0</v>
      </c>
      <c r="Q89" s="248">
        <f>'T3 2024'!J90</f>
        <v>0</v>
      </c>
      <c r="R89" s="248">
        <f>'T3 2024'!K90</f>
        <v>0</v>
      </c>
      <c r="S89" s="249">
        <f>'T3 2024'!L90</f>
        <v>0</v>
      </c>
      <c r="T89" s="252">
        <f>'T4 2024'!H90</f>
        <v>0</v>
      </c>
      <c r="U89" s="203">
        <f t="shared" si="30"/>
        <v>0</v>
      </c>
      <c r="V89" s="241">
        <f t="shared" si="31"/>
        <v>0</v>
      </c>
      <c r="W89" s="86"/>
      <c r="X89" s="242" t="b">
        <f>'T1 2024'!T90</f>
        <v>0</v>
      </c>
      <c r="Y89" s="243">
        <f>'T2 2024'!S90</f>
        <v>0</v>
      </c>
      <c r="Z89" s="244">
        <f t="shared" si="32"/>
        <v>0</v>
      </c>
      <c r="AA89" s="245">
        <f t="shared" si="34"/>
        <v>0</v>
      </c>
      <c r="AB89" s="86"/>
      <c r="AC89" s="152">
        <f>'T2 2024'!S90</f>
        <v>0</v>
      </c>
      <c r="AD89" s="245">
        <f t="shared" si="33"/>
        <v>0</v>
      </c>
      <c r="AE89" s="86"/>
      <c r="AF89" s="92">
        <f t="shared" si="35"/>
        <v>0</v>
      </c>
      <c r="AG89" s="604"/>
      <c r="AH89" s="84"/>
      <c r="AI89" s="56">
        <f t="shared" si="22"/>
        <v>0</v>
      </c>
      <c r="AJ89" s="56">
        <f t="shared" si="23"/>
        <v>0</v>
      </c>
      <c r="AK89" s="56">
        <f t="shared" si="24"/>
        <v>0</v>
      </c>
      <c r="AL89" s="56">
        <f t="shared" si="25"/>
        <v>0</v>
      </c>
      <c r="AM89" s="56">
        <f t="shared" si="26"/>
        <v>0</v>
      </c>
      <c r="AN89" s="56">
        <f t="shared" si="27"/>
        <v>0</v>
      </c>
      <c r="AO89" s="56">
        <f t="shared" si="28"/>
        <v>0</v>
      </c>
    </row>
    <row r="90" spans="2:41" x14ac:dyDescent="0.25">
      <c r="B90" s="82"/>
      <c r="C90" s="246">
        <f>'T1 2024'!C91</f>
        <v>80</v>
      </c>
      <c r="D90" s="94">
        <f>'T1 2024'!D91</f>
        <v>0</v>
      </c>
      <c r="E90" s="142">
        <f>'T1 2024'!E91</f>
        <v>0</v>
      </c>
      <c r="F90" s="142">
        <f>'T1 2024'!F91</f>
        <v>0</v>
      </c>
      <c r="G90" s="142">
        <f>'T1 2024'!G91</f>
        <v>0</v>
      </c>
      <c r="H90" s="247">
        <f>'T1 2024'!H91</f>
        <v>0</v>
      </c>
      <c r="I90" s="248">
        <f>'T1 2024'!I91</f>
        <v>0</v>
      </c>
      <c r="J90" s="248">
        <f>'T1 2024'!J91</f>
        <v>0</v>
      </c>
      <c r="K90" s="249">
        <f>'T1 2024'!K91</f>
        <v>0</v>
      </c>
      <c r="L90" s="250">
        <f>'T2 2024'!H91</f>
        <v>0</v>
      </c>
      <c r="M90" s="250">
        <f>'T2 2024'!I91</f>
        <v>0</v>
      </c>
      <c r="N90" s="251">
        <f>'T2 2024'!J91</f>
        <v>0</v>
      </c>
      <c r="O90" s="247">
        <f>'T3 2024'!H91</f>
        <v>0</v>
      </c>
      <c r="P90" s="248">
        <f>'T3 2024'!I91</f>
        <v>0</v>
      </c>
      <c r="Q90" s="248">
        <f>'T3 2024'!J91</f>
        <v>0</v>
      </c>
      <c r="R90" s="248">
        <f>'T3 2024'!K91</f>
        <v>0</v>
      </c>
      <c r="S90" s="249">
        <f>'T3 2024'!L91</f>
        <v>0</v>
      </c>
      <c r="T90" s="252">
        <f>'T4 2024'!H91</f>
        <v>0</v>
      </c>
      <c r="U90" s="203">
        <f t="shared" si="30"/>
        <v>0</v>
      </c>
      <c r="V90" s="241">
        <f t="shared" si="31"/>
        <v>0</v>
      </c>
      <c r="W90" s="86"/>
      <c r="X90" s="242" t="b">
        <f>'T1 2024'!T91</f>
        <v>0</v>
      </c>
      <c r="Y90" s="243">
        <f>'T2 2024'!S91</f>
        <v>0</v>
      </c>
      <c r="Z90" s="244">
        <f t="shared" si="32"/>
        <v>0</v>
      </c>
      <c r="AA90" s="245">
        <f t="shared" si="34"/>
        <v>0</v>
      </c>
      <c r="AB90" s="86"/>
      <c r="AC90" s="152">
        <f>'T2 2024'!S91</f>
        <v>0</v>
      </c>
      <c r="AD90" s="245">
        <f t="shared" si="33"/>
        <v>0</v>
      </c>
      <c r="AE90" s="86"/>
      <c r="AF90" s="92">
        <f t="shared" si="35"/>
        <v>0</v>
      </c>
      <c r="AG90" s="604"/>
      <c r="AH90" s="84"/>
      <c r="AI90" s="56">
        <f t="shared" si="22"/>
        <v>0</v>
      </c>
      <c r="AJ90" s="56">
        <f t="shared" si="23"/>
        <v>0</v>
      </c>
      <c r="AK90" s="56">
        <f t="shared" si="24"/>
        <v>0</v>
      </c>
      <c r="AL90" s="56">
        <f t="shared" si="25"/>
        <v>0</v>
      </c>
      <c r="AM90" s="56">
        <f t="shared" si="26"/>
        <v>0</v>
      </c>
      <c r="AN90" s="56">
        <f t="shared" si="27"/>
        <v>0</v>
      </c>
      <c r="AO90" s="56">
        <f t="shared" si="28"/>
        <v>0</v>
      </c>
    </row>
    <row r="91" spans="2:41" x14ac:dyDescent="0.25">
      <c r="B91" s="82"/>
      <c r="C91" s="246">
        <f>'T1 2024'!C92</f>
        <v>81</v>
      </c>
      <c r="D91" s="94">
        <f>'T1 2024'!D92</f>
        <v>0</v>
      </c>
      <c r="E91" s="142">
        <f>'T1 2024'!E92</f>
        <v>0</v>
      </c>
      <c r="F91" s="142">
        <f>'T1 2024'!F92</f>
        <v>0</v>
      </c>
      <c r="G91" s="142">
        <f>'T1 2024'!G92</f>
        <v>0</v>
      </c>
      <c r="H91" s="247">
        <f>'T1 2024'!H92</f>
        <v>0</v>
      </c>
      <c r="I91" s="248">
        <f>'T1 2024'!I92</f>
        <v>0</v>
      </c>
      <c r="J91" s="248">
        <f>'T1 2024'!J92</f>
        <v>0</v>
      </c>
      <c r="K91" s="249">
        <f>'T1 2024'!K92</f>
        <v>0</v>
      </c>
      <c r="L91" s="250">
        <f>'T2 2024'!H92</f>
        <v>0</v>
      </c>
      <c r="M91" s="250">
        <f>'T2 2024'!I92</f>
        <v>0</v>
      </c>
      <c r="N91" s="251">
        <f>'T2 2024'!J92</f>
        <v>0</v>
      </c>
      <c r="O91" s="247">
        <f>'T3 2024'!H92</f>
        <v>0</v>
      </c>
      <c r="P91" s="248">
        <f>'T3 2024'!I92</f>
        <v>0</v>
      </c>
      <c r="Q91" s="248">
        <f>'T3 2024'!J92</f>
        <v>0</v>
      </c>
      <c r="R91" s="248">
        <f>'T3 2024'!K92</f>
        <v>0</v>
      </c>
      <c r="S91" s="249">
        <f>'T3 2024'!L92</f>
        <v>0</v>
      </c>
      <c r="T91" s="252">
        <f>'T4 2024'!H92</f>
        <v>0</v>
      </c>
      <c r="U91" s="203">
        <f t="shared" si="30"/>
        <v>0</v>
      </c>
      <c r="V91" s="241">
        <f t="shared" si="31"/>
        <v>0</v>
      </c>
      <c r="W91" s="86"/>
      <c r="X91" s="242" t="b">
        <f>'T1 2024'!T92</f>
        <v>0</v>
      </c>
      <c r="Y91" s="243">
        <f>'T2 2024'!S92</f>
        <v>0</v>
      </c>
      <c r="Z91" s="244">
        <f t="shared" si="32"/>
        <v>0</v>
      </c>
      <c r="AA91" s="245">
        <f t="shared" si="34"/>
        <v>0</v>
      </c>
      <c r="AB91" s="86"/>
      <c r="AC91" s="152">
        <f>'T2 2024'!S92</f>
        <v>0</v>
      </c>
      <c r="AD91" s="245">
        <f t="shared" si="33"/>
        <v>0</v>
      </c>
      <c r="AE91" s="86"/>
      <c r="AF91" s="92">
        <f t="shared" si="35"/>
        <v>0</v>
      </c>
      <c r="AG91" s="604"/>
      <c r="AH91" s="84"/>
      <c r="AI91" s="56">
        <f t="shared" si="22"/>
        <v>0</v>
      </c>
      <c r="AJ91" s="56">
        <f t="shared" si="23"/>
        <v>0</v>
      </c>
      <c r="AK91" s="56">
        <f t="shared" si="24"/>
        <v>0</v>
      </c>
      <c r="AL91" s="56">
        <f t="shared" si="25"/>
        <v>0</v>
      </c>
      <c r="AM91" s="56">
        <f t="shared" si="26"/>
        <v>0</v>
      </c>
      <c r="AN91" s="56">
        <f t="shared" si="27"/>
        <v>0</v>
      </c>
      <c r="AO91" s="56">
        <f t="shared" si="28"/>
        <v>0</v>
      </c>
    </row>
    <row r="92" spans="2:41" x14ac:dyDescent="0.25">
      <c r="B92" s="82"/>
      <c r="C92" s="246">
        <f>'T1 2024'!C93</f>
        <v>82</v>
      </c>
      <c r="D92" s="94">
        <f>'T1 2024'!D93</f>
        <v>0</v>
      </c>
      <c r="E92" s="142">
        <f>'T1 2024'!E93</f>
        <v>0</v>
      </c>
      <c r="F92" s="142">
        <f>'T1 2024'!F93</f>
        <v>0</v>
      </c>
      <c r="G92" s="142">
        <f>'T1 2024'!G93</f>
        <v>0</v>
      </c>
      <c r="H92" s="247">
        <f>'T1 2024'!H93</f>
        <v>0</v>
      </c>
      <c r="I92" s="248">
        <f>'T1 2024'!I93</f>
        <v>0</v>
      </c>
      <c r="J92" s="248">
        <f>'T1 2024'!J93</f>
        <v>0</v>
      </c>
      <c r="K92" s="249">
        <f>'T1 2024'!K93</f>
        <v>0</v>
      </c>
      <c r="L92" s="250">
        <f>'T2 2024'!H93</f>
        <v>0</v>
      </c>
      <c r="M92" s="250">
        <f>'T2 2024'!I93</f>
        <v>0</v>
      </c>
      <c r="N92" s="251">
        <f>'T2 2024'!J93</f>
        <v>0</v>
      </c>
      <c r="O92" s="247">
        <f>'T3 2024'!H93</f>
        <v>0</v>
      </c>
      <c r="P92" s="248">
        <f>'T3 2024'!I93</f>
        <v>0</v>
      </c>
      <c r="Q92" s="248">
        <f>'T3 2024'!J93</f>
        <v>0</v>
      </c>
      <c r="R92" s="248">
        <f>'T3 2024'!K93</f>
        <v>0</v>
      </c>
      <c r="S92" s="249">
        <f>'T3 2024'!L93</f>
        <v>0</v>
      </c>
      <c r="T92" s="252">
        <f>'T4 2024'!H93</f>
        <v>0</v>
      </c>
      <c r="U92" s="203">
        <f t="shared" si="30"/>
        <v>0</v>
      </c>
      <c r="V92" s="241">
        <f t="shared" si="31"/>
        <v>0</v>
      </c>
      <c r="W92" s="86"/>
      <c r="X92" s="242" t="b">
        <f>'T1 2024'!T93</f>
        <v>0</v>
      </c>
      <c r="Y92" s="243">
        <f>'T2 2024'!S93</f>
        <v>0</v>
      </c>
      <c r="Z92" s="244">
        <f t="shared" si="32"/>
        <v>0</v>
      </c>
      <c r="AA92" s="245">
        <f t="shared" si="34"/>
        <v>0</v>
      </c>
      <c r="AB92" s="86"/>
      <c r="AC92" s="152">
        <f>'T2 2024'!S93</f>
        <v>0</v>
      </c>
      <c r="AD92" s="245">
        <f t="shared" si="33"/>
        <v>0</v>
      </c>
      <c r="AE92" s="86"/>
      <c r="AF92" s="92">
        <f t="shared" si="35"/>
        <v>0</v>
      </c>
      <c r="AG92" s="604"/>
      <c r="AH92" s="84"/>
      <c r="AI92" s="56">
        <f t="shared" si="22"/>
        <v>0</v>
      </c>
      <c r="AJ92" s="56">
        <f t="shared" si="23"/>
        <v>0</v>
      </c>
      <c r="AK92" s="56">
        <f t="shared" si="24"/>
        <v>0</v>
      </c>
      <c r="AL92" s="56">
        <f t="shared" si="25"/>
        <v>0</v>
      </c>
      <c r="AM92" s="56">
        <f t="shared" si="26"/>
        <v>0</v>
      </c>
      <c r="AN92" s="56">
        <f t="shared" si="27"/>
        <v>0</v>
      </c>
      <c r="AO92" s="56">
        <f t="shared" si="28"/>
        <v>0</v>
      </c>
    </row>
    <row r="93" spans="2:41" x14ac:dyDescent="0.25">
      <c r="B93" s="82"/>
      <c r="C93" s="246">
        <f>'T1 2024'!C94</f>
        <v>83</v>
      </c>
      <c r="D93" s="94">
        <f>'T1 2024'!D94</f>
        <v>0</v>
      </c>
      <c r="E93" s="142">
        <f>'T1 2024'!E94</f>
        <v>0</v>
      </c>
      <c r="F93" s="142">
        <f>'T1 2024'!F94</f>
        <v>0</v>
      </c>
      <c r="G93" s="142">
        <f>'T1 2024'!G94</f>
        <v>0</v>
      </c>
      <c r="H93" s="247">
        <f>'T1 2024'!H94</f>
        <v>0</v>
      </c>
      <c r="I93" s="248">
        <f>'T1 2024'!I94</f>
        <v>0</v>
      </c>
      <c r="J93" s="248">
        <f>'T1 2024'!J94</f>
        <v>0</v>
      </c>
      <c r="K93" s="249">
        <f>'T1 2024'!K94</f>
        <v>0</v>
      </c>
      <c r="L93" s="250">
        <f>'T2 2024'!H94</f>
        <v>0</v>
      </c>
      <c r="M93" s="250">
        <f>'T2 2024'!I94</f>
        <v>0</v>
      </c>
      <c r="N93" s="251">
        <f>'T2 2024'!J94</f>
        <v>0</v>
      </c>
      <c r="O93" s="247">
        <f>'T3 2024'!H94</f>
        <v>0</v>
      </c>
      <c r="P93" s="248">
        <f>'T3 2024'!I94</f>
        <v>0</v>
      </c>
      <c r="Q93" s="248">
        <f>'T3 2024'!J94</f>
        <v>0</v>
      </c>
      <c r="R93" s="248">
        <f>'T3 2024'!K94</f>
        <v>0</v>
      </c>
      <c r="S93" s="249">
        <f>'T3 2024'!L94</f>
        <v>0</v>
      </c>
      <c r="T93" s="252">
        <f>'T4 2024'!H94</f>
        <v>0</v>
      </c>
      <c r="U93" s="203">
        <f t="shared" si="30"/>
        <v>0</v>
      </c>
      <c r="V93" s="241">
        <f t="shared" si="31"/>
        <v>0</v>
      </c>
      <c r="W93" s="86"/>
      <c r="X93" s="242" t="b">
        <f>'T1 2024'!T94</f>
        <v>0</v>
      </c>
      <c r="Y93" s="243">
        <f>'T2 2024'!S94</f>
        <v>0</v>
      </c>
      <c r="Z93" s="244">
        <f t="shared" si="32"/>
        <v>0</v>
      </c>
      <c r="AA93" s="245">
        <f t="shared" si="34"/>
        <v>0</v>
      </c>
      <c r="AB93" s="86"/>
      <c r="AC93" s="152">
        <f>'T2 2024'!S94</f>
        <v>0</v>
      </c>
      <c r="AD93" s="245">
        <f t="shared" si="33"/>
        <v>0</v>
      </c>
      <c r="AE93" s="86"/>
      <c r="AF93" s="92">
        <f t="shared" si="35"/>
        <v>0</v>
      </c>
      <c r="AG93" s="604"/>
      <c r="AH93" s="84"/>
      <c r="AI93" s="56">
        <f t="shared" si="22"/>
        <v>0</v>
      </c>
      <c r="AJ93" s="56">
        <f t="shared" si="23"/>
        <v>0</v>
      </c>
      <c r="AK93" s="56">
        <f t="shared" si="24"/>
        <v>0</v>
      </c>
      <c r="AL93" s="56">
        <f t="shared" si="25"/>
        <v>0</v>
      </c>
      <c r="AM93" s="56">
        <f t="shared" si="26"/>
        <v>0</v>
      </c>
      <c r="AN93" s="56">
        <f t="shared" si="27"/>
        <v>0</v>
      </c>
      <c r="AO93" s="56">
        <f t="shared" si="28"/>
        <v>0</v>
      </c>
    </row>
    <row r="94" spans="2:41" x14ac:dyDescent="0.25">
      <c r="B94" s="82"/>
      <c r="C94" s="246">
        <f>'T1 2024'!C95</f>
        <v>84</v>
      </c>
      <c r="D94" s="94">
        <f>'T1 2024'!D95</f>
        <v>0</v>
      </c>
      <c r="E94" s="142">
        <f>'T1 2024'!E95</f>
        <v>0</v>
      </c>
      <c r="F94" s="142">
        <f>'T1 2024'!F95</f>
        <v>0</v>
      </c>
      <c r="G94" s="142">
        <f>'T1 2024'!G95</f>
        <v>0</v>
      </c>
      <c r="H94" s="247">
        <f>'T1 2024'!H95</f>
        <v>0</v>
      </c>
      <c r="I94" s="248">
        <f>'T1 2024'!I95</f>
        <v>0</v>
      </c>
      <c r="J94" s="248">
        <f>'T1 2024'!J95</f>
        <v>0</v>
      </c>
      <c r="K94" s="249">
        <f>'T1 2024'!K95</f>
        <v>0</v>
      </c>
      <c r="L94" s="250">
        <f>'T2 2024'!H95</f>
        <v>0</v>
      </c>
      <c r="M94" s="250">
        <f>'T2 2024'!I95</f>
        <v>0</v>
      </c>
      <c r="N94" s="251">
        <f>'T2 2024'!J95</f>
        <v>0</v>
      </c>
      <c r="O94" s="247">
        <f>'T3 2024'!H95</f>
        <v>0</v>
      </c>
      <c r="P94" s="248">
        <f>'T3 2024'!I95</f>
        <v>0</v>
      </c>
      <c r="Q94" s="248">
        <f>'T3 2024'!J95</f>
        <v>0</v>
      </c>
      <c r="R94" s="248">
        <f>'T3 2024'!K95</f>
        <v>0</v>
      </c>
      <c r="S94" s="249">
        <f>'T3 2024'!L95</f>
        <v>0</v>
      </c>
      <c r="T94" s="252">
        <f>'T4 2024'!H95</f>
        <v>0</v>
      </c>
      <c r="U94" s="203">
        <f t="shared" si="30"/>
        <v>0</v>
      </c>
      <c r="V94" s="241">
        <f t="shared" si="31"/>
        <v>0</v>
      </c>
      <c r="W94" s="86"/>
      <c r="X94" s="242" t="b">
        <f>'T1 2024'!T95</f>
        <v>0</v>
      </c>
      <c r="Y94" s="243">
        <f>'T2 2024'!S95</f>
        <v>0</v>
      </c>
      <c r="Z94" s="244">
        <f t="shared" si="32"/>
        <v>0</v>
      </c>
      <c r="AA94" s="245">
        <f t="shared" si="34"/>
        <v>0</v>
      </c>
      <c r="AB94" s="86"/>
      <c r="AC94" s="152">
        <f>'T2 2024'!S95</f>
        <v>0</v>
      </c>
      <c r="AD94" s="245">
        <f t="shared" si="33"/>
        <v>0</v>
      </c>
      <c r="AE94" s="86"/>
      <c r="AF94" s="92">
        <f t="shared" si="35"/>
        <v>0</v>
      </c>
      <c r="AG94" s="604"/>
      <c r="AH94" s="84"/>
      <c r="AI94" s="56">
        <f t="shared" si="22"/>
        <v>0</v>
      </c>
      <c r="AJ94" s="56">
        <f t="shared" si="23"/>
        <v>0</v>
      </c>
      <c r="AK94" s="56">
        <f t="shared" si="24"/>
        <v>0</v>
      </c>
      <c r="AL94" s="56">
        <f t="shared" si="25"/>
        <v>0</v>
      </c>
      <c r="AM94" s="56">
        <f t="shared" si="26"/>
        <v>0</v>
      </c>
      <c r="AN94" s="56">
        <f t="shared" si="27"/>
        <v>0</v>
      </c>
      <c r="AO94" s="56">
        <f t="shared" si="28"/>
        <v>0</v>
      </c>
    </row>
    <row r="95" spans="2:41" x14ac:dyDescent="0.25">
      <c r="B95" s="82"/>
      <c r="C95" s="246">
        <f>'T1 2024'!C96</f>
        <v>85</v>
      </c>
      <c r="D95" s="94">
        <f>'T1 2024'!D96</f>
        <v>0</v>
      </c>
      <c r="E95" s="142">
        <f>'T1 2024'!E96</f>
        <v>0</v>
      </c>
      <c r="F95" s="142">
        <f>'T1 2024'!F96</f>
        <v>0</v>
      </c>
      <c r="G95" s="142">
        <f>'T1 2024'!G96</f>
        <v>0</v>
      </c>
      <c r="H95" s="247">
        <f>'T1 2024'!H96</f>
        <v>0</v>
      </c>
      <c r="I95" s="248">
        <f>'T1 2024'!I96</f>
        <v>0</v>
      </c>
      <c r="J95" s="248">
        <f>'T1 2024'!J96</f>
        <v>0</v>
      </c>
      <c r="K95" s="249">
        <f>'T1 2024'!K96</f>
        <v>0</v>
      </c>
      <c r="L95" s="250">
        <f>'T2 2024'!H96</f>
        <v>0</v>
      </c>
      <c r="M95" s="250">
        <f>'T2 2024'!I96</f>
        <v>0</v>
      </c>
      <c r="N95" s="251">
        <f>'T2 2024'!J96</f>
        <v>0</v>
      </c>
      <c r="O95" s="247">
        <f>'T3 2024'!H96</f>
        <v>0</v>
      </c>
      <c r="P95" s="248">
        <f>'T3 2024'!I96</f>
        <v>0</v>
      </c>
      <c r="Q95" s="248">
        <f>'T3 2024'!J96</f>
        <v>0</v>
      </c>
      <c r="R95" s="248">
        <f>'T3 2024'!K96</f>
        <v>0</v>
      </c>
      <c r="S95" s="249">
        <f>'T3 2024'!L96</f>
        <v>0</v>
      </c>
      <c r="T95" s="252">
        <f>'T4 2024'!H96</f>
        <v>0</v>
      </c>
      <c r="U95" s="203">
        <f t="shared" si="30"/>
        <v>0</v>
      </c>
      <c r="V95" s="241">
        <f t="shared" si="31"/>
        <v>0</v>
      </c>
      <c r="W95" s="86"/>
      <c r="X95" s="242" t="b">
        <f>'T1 2024'!T96</f>
        <v>0</v>
      </c>
      <c r="Y95" s="243">
        <f>'T2 2024'!S96</f>
        <v>0</v>
      </c>
      <c r="Z95" s="244">
        <f t="shared" si="32"/>
        <v>0</v>
      </c>
      <c r="AA95" s="245">
        <f t="shared" si="34"/>
        <v>0</v>
      </c>
      <c r="AB95" s="86"/>
      <c r="AC95" s="152">
        <f>'T2 2024'!S96</f>
        <v>0</v>
      </c>
      <c r="AD95" s="245">
        <f t="shared" si="33"/>
        <v>0</v>
      </c>
      <c r="AE95" s="86"/>
      <c r="AF95" s="92">
        <f t="shared" si="35"/>
        <v>0</v>
      </c>
      <c r="AG95" s="604"/>
      <c r="AH95" s="84"/>
      <c r="AI95" s="56">
        <f t="shared" si="22"/>
        <v>0</v>
      </c>
      <c r="AJ95" s="56">
        <f t="shared" si="23"/>
        <v>0</v>
      </c>
      <c r="AK95" s="56">
        <f t="shared" si="24"/>
        <v>0</v>
      </c>
      <c r="AL95" s="56">
        <f t="shared" si="25"/>
        <v>0</v>
      </c>
      <c r="AM95" s="56">
        <f t="shared" si="26"/>
        <v>0</v>
      </c>
      <c r="AN95" s="56">
        <f t="shared" si="27"/>
        <v>0</v>
      </c>
      <c r="AO95" s="56">
        <f t="shared" si="28"/>
        <v>0</v>
      </c>
    </row>
    <row r="96" spans="2:41" x14ac:dyDescent="0.25">
      <c r="B96" s="82"/>
      <c r="C96" s="246">
        <f>'T1 2024'!C97</f>
        <v>86</v>
      </c>
      <c r="D96" s="94">
        <f>'T1 2024'!D97</f>
        <v>0</v>
      </c>
      <c r="E96" s="142">
        <f>'T1 2024'!E97</f>
        <v>0</v>
      </c>
      <c r="F96" s="142">
        <f>'T1 2024'!F97</f>
        <v>0</v>
      </c>
      <c r="G96" s="142">
        <f>'T1 2024'!G97</f>
        <v>0</v>
      </c>
      <c r="H96" s="247">
        <f>'T1 2024'!H97</f>
        <v>0</v>
      </c>
      <c r="I96" s="248">
        <f>'T1 2024'!I97</f>
        <v>0</v>
      </c>
      <c r="J96" s="248">
        <f>'T1 2024'!J97</f>
        <v>0</v>
      </c>
      <c r="K96" s="249">
        <f>'T1 2024'!K97</f>
        <v>0</v>
      </c>
      <c r="L96" s="250">
        <f>'T2 2024'!H97</f>
        <v>0</v>
      </c>
      <c r="M96" s="250">
        <f>'T2 2024'!I97</f>
        <v>0</v>
      </c>
      <c r="N96" s="251">
        <f>'T2 2024'!J97</f>
        <v>0</v>
      </c>
      <c r="O96" s="247">
        <f>'T3 2024'!H97</f>
        <v>0</v>
      </c>
      <c r="P96" s="248">
        <f>'T3 2024'!I97</f>
        <v>0</v>
      </c>
      <c r="Q96" s="248">
        <f>'T3 2024'!J97</f>
        <v>0</v>
      </c>
      <c r="R96" s="248">
        <f>'T3 2024'!K97</f>
        <v>0</v>
      </c>
      <c r="S96" s="249">
        <f>'T3 2024'!L97</f>
        <v>0</v>
      </c>
      <c r="T96" s="252">
        <f>'T4 2024'!H97</f>
        <v>0</v>
      </c>
      <c r="U96" s="203">
        <f t="shared" si="30"/>
        <v>0</v>
      </c>
      <c r="V96" s="241">
        <f t="shared" si="31"/>
        <v>0</v>
      </c>
      <c r="W96" s="86"/>
      <c r="X96" s="242" t="b">
        <f>'T1 2024'!T97</f>
        <v>0</v>
      </c>
      <c r="Y96" s="243">
        <f>'T2 2024'!S97</f>
        <v>0</v>
      </c>
      <c r="Z96" s="244">
        <f t="shared" si="32"/>
        <v>0</v>
      </c>
      <c r="AA96" s="245">
        <f t="shared" si="34"/>
        <v>0</v>
      </c>
      <c r="AB96" s="86"/>
      <c r="AC96" s="152">
        <f>'T2 2024'!S97</f>
        <v>0</v>
      </c>
      <c r="AD96" s="245">
        <f t="shared" si="33"/>
        <v>0</v>
      </c>
      <c r="AE96" s="86"/>
      <c r="AF96" s="92">
        <f t="shared" si="35"/>
        <v>0</v>
      </c>
      <c r="AG96" s="604"/>
      <c r="AH96" s="84"/>
      <c r="AI96" s="56">
        <f t="shared" si="22"/>
        <v>0</v>
      </c>
      <c r="AJ96" s="56">
        <f t="shared" si="23"/>
        <v>0</v>
      </c>
      <c r="AK96" s="56">
        <f t="shared" si="24"/>
        <v>0</v>
      </c>
      <c r="AL96" s="56">
        <f t="shared" si="25"/>
        <v>0</v>
      </c>
      <c r="AM96" s="56">
        <f t="shared" si="26"/>
        <v>0</v>
      </c>
      <c r="AN96" s="56">
        <f t="shared" si="27"/>
        <v>0</v>
      </c>
      <c r="AO96" s="56">
        <f t="shared" si="28"/>
        <v>0</v>
      </c>
    </row>
    <row r="97" spans="2:41" x14ac:dyDescent="0.25">
      <c r="B97" s="82"/>
      <c r="C97" s="246">
        <f>'T1 2024'!C98</f>
        <v>87</v>
      </c>
      <c r="D97" s="94">
        <f>'T1 2024'!D98</f>
        <v>0</v>
      </c>
      <c r="E97" s="142">
        <f>'T1 2024'!E98</f>
        <v>0</v>
      </c>
      <c r="F97" s="142">
        <f>'T1 2024'!F98</f>
        <v>0</v>
      </c>
      <c r="G97" s="142">
        <f>'T1 2024'!G98</f>
        <v>0</v>
      </c>
      <c r="H97" s="247">
        <f>'T1 2024'!H98</f>
        <v>0</v>
      </c>
      <c r="I97" s="248">
        <f>'T1 2024'!I98</f>
        <v>0</v>
      </c>
      <c r="J97" s="248">
        <f>'T1 2024'!J98</f>
        <v>0</v>
      </c>
      <c r="K97" s="249">
        <f>'T1 2024'!K98</f>
        <v>0</v>
      </c>
      <c r="L97" s="250">
        <f>'T2 2024'!H98</f>
        <v>0</v>
      </c>
      <c r="M97" s="250">
        <f>'T2 2024'!I98</f>
        <v>0</v>
      </c>
      <c r="N97" s="251">
        <f>'T2 2024'!J98</f>
        <v>0</v>
      </c>
      <c r="O97" s="247">
        <f>'T3 2024'!H98</f>
        <v>0</v>
      </c>
      <c r="P97" s="248">
        <f>'T3 2024'!I98</f>
        <v>0</v>
      </c>
      <c r="Q97" s="248">
        <f>'T3 2024'!J98</f>
        <v>0</v>
      </c>
      <c r="R97" s="248">
        <f>'T3 2024'!K98</f>
        <v>0</v>
      </c>
      <c r="S97" s="249">
        <f>'T3 2024'!L98</f>
        <v>0</v>
      </c>
      <c r="T97" s="252">
        <f>'T4 2024'!H98</f>
        <v>0</v>
      </c>
      <c r="U97" s="203">
        <f t="shared" si="30"/>
        <v>0</v>
      </c>
      <c r="V97" s="241">
        <f t="shared" si="31"/>
        <v>0</v>
      </c>
      <c r="W97" s="86"/>
      <c r="X97" s="242" t="b">
        <f>'T1 2024'!T98</f>
        <v>0</v>
      </c>
      <c r="Y97" s="243">
        <f>'T2 2024'!S98</f>
        <v>0</v>
      </c>
      <c r="Z97" s="244">
        <f t="shared" si="32"/>
        <v>0</v>
      </c>
      <c r="AA97" s="245">
        <f t="shared" si="34"/>
        <v>0</v>
      </c>
      <c r="AB97" s="86"/>
      <c r="AC97" s="152">
        <f>'T2 2024'!S98</f>
        <v>0</v>
      </c>
      <c r="AD97" s="245">
        <f t="shared" si="33"/>
        <v>0</v>
      </c>
      <c r="AE97" s="86"/>
      <c r="AF97" s="92">
        <f t="shared" si="35"/>
        <v>0</v>
      </c>
      <c r="AG97" s="604"/>
      <c r="AH97" s="84"/>
      <c r="AI97" s="56">
        <f t="shared" si="22"/>
        <v>0</v>
      </c>
      <c r="AJ97" s="56">
        <f t="shared" si="23"/>
        <v>0</v>
      </c>
      <c r="AK97" s="56">
        <f t="shared" si="24"/>
        <v>0</v>
      </c>
      <c r="AL97" s="56">
        <f t="shared" si="25"/>
        <v>0</v>
      </c>
      <c r="AM97" s="56">
        <f t="shared" si="26"/>
        <v>0</v>
      </c>
      <c r="AN97" s="56">
        <f t="shared" si="27"/>
        <v>0</v>
      </c>
      <c r="AO97" s="56">
        <f t="shared" si="28"/>
        <v>0</v>
      </c>
    </row>
    <row r="98" spans="2:41" x14ac:dyDescent="0.25">
      <c r="B98" s="82"/>
      <c r="C98" s="246">
        <f>'T1 2024'!C99</f>
        <v>88</v>
      </c>
      <c r="D98" s="94">
        <f>'T1 2024'!D99</f>
        <v>0</v>
      </c>
      <c r="E98" s="142">
        <f>'T1 2024'!E99</f>
        <v>0</v>
      </c>
      <c r="F98" s="142">
        <f>'T1 2024'!F99</f>
        <v>0</v>
      </c>
      <c r="G98" s="142">
        <f>'T1 2024'!G99</f>
        <v>0</v>
      </c>
      <c r="H98" s="247">
        <f>'T1 2024'!H99</f>
        <v>0</v>
      </c>
      <c r="I98" s="248">
        <f>'T1 2024'!I99</f>
        <v>0</v>
      </c>
      <c r="J98" s="248">
        <f>'T1 2024'!J99</f>
        <v>0</v>
      </c>
      <c r="K98" s="249">
        <f>'T1 2024'!K99</f>
        <v>0</v>
      </c>
      <c r="L98" s="250">
        <f>'T2 2024'!H99</f>
        <v>0</v>
      </c>
      <c r="M98" s="250">
        <f>'T2 2024'!I99</f>
        <v>0</v>
      </c>
      <c r="N98" s="251">
        <f>'T2 2024'!J99</f>
        <v>0</v>
      </c>
      <c r="O98" s="247">
        <f>'T3 2024'!H99</f>
        <v>0</v>
      </c>
      <c r="P98" s="248">
        <f>'T3 2024'!I99</f>
        <v>0</v>
      </c>
      <c r="Q98" s="248">
        <f>'T3 2024'!J99</f>
        <v>0</v>
      </c>
      <c r="R98" s="248">
        <f>'T3 2024'!K99</f>
        <v>0</v>
      </c>
      <c r="S98" s="249">
        <f>'T3 2024'!L99</f>
        <v>0</v>
      </c>
      <c r="T98" s="252">
        <f>'T4 2024'!H99</f>
        <v>0</v>
      </c>
      <c r="U98" s="203">
        <f t="shared" si="30"/>
        <v>0</v>
      </c>
      <c r="V98" s="241">
        <f t="shared" si="31"/>
        <v>0</v>
      </c>
      <c r="W98" s="86"/>
      <c r="X98" s="242" t="b">
        <f>'T1 2024'!T99</f>
        <v>0</v>
      </c>
      <c r="Y98" s="243">
        <f>'T2 2024'!S99</f>
        <v>0</v>
      </c>
      <c r="Z98" s="244">
        <f t="shared" si="32"/>
        <v>0</v>
      </c>
      <c r="AA98" s="245">
        <f t="shared" si="34"/>
        <v>0</v>
      </c>
      <c r="AB98" s="86"/>
      <c r="AC98" s="152">
        <f>'T2 2024'!S99</f>
        <v>0</v>
      </c>
      <c r="AD98" s="245">
        <f t="shared" si="33"/>
        <v>0</v>
      </c>
      <c r="AE98" s="86"/>
      <c r="AF98" s="92">
        <f t="shared" si="35"/>
        <v>0</v>
      </c>
      <c r="AG98" s="604"/>
      <c r="AH98" s="84"/>
      <c r="AI98" s="56">
        <f t="shared" si="22"/>
        <v>0</v>
      </c>
      <c r="AJ98" s="56">
        <f t="shared" si="23"/>
        <v>0</v>
      </c>
      <c r="AK98" s="56">
        <f t="shared" si="24"/>
        <v>0</v>
      </c>
      <c r="AL98" s="56">
        <f t="shared" si="25"/>
        <v>0</v>
      </c>
      <c r="AM98" s="56">
        <f t="shared" si="26"/>
        <v>0</v>
      </c>
      <c r="AN98" s="56">
        <f t="shared" si="27"/>
        <v>0</v>
      </c>
      <c r="AO98" s="56">
        <f t="shared" si="28"/>
        <v>0</v>
      </c>
    </row>
    <row r="99" spans="2:41" x14ac:dyDescent="0.25">
      <c r="B99" s="82"/>
      <c r="C99" s="246">
        <f>'T1 2024'!C100</f>
        <v>89</v>
      </c>
      <c r="D99" s="94">
        <f>'T1 2024'!D100</f>
        <v>0</v>
      </c>
      <c r="E99" s="142">
        <f>'T1 2024'!E100</f>
        <v>0</v>
      </c>
      <c r="F99" s="142">
        <f>'T1 2024'!F100</f>
        <v>0</v>
      </c>
      <c r="G99" s="142">
        <f>'T1 2024'!G100</f>
        <v>0</v>
      </c>
      <c r="H99" s="247">
        <f>'T1 2024'!H100</f>
        <v>0</v>
      </c>
      <c r="I99" s="248">
        <f>'T1 2024'!I100</f>
        <v>0</v>
      </c>
      <c r="J99" s="248">
        <f>'T1 2024'!J100</f>
        <v>0</v>
      </c>
      <c r="K99" s="249">
        <f>'T1 2024'!K100</f>
        <v>0</v>
      </c>
      <c r="L99" s="250">
        <f>'T2 2024'!H100</f>
        <v>0</v>
      </c>
      <c r="M99" s="250">
        <f>'T2 2024'!I100</f>
        <v>0</v>
      </c>
      <c r="N99" s="251">
        <f>'T2 2024'!J100</f>
        <v>0</v>
      </c>
      <c r="O99" s="247">
        <f>'T3 2024'!H100</f>
        <v>0</v>
      </c>
      <c r="P99" s="248">
        <f>'T3 2024'!I100</f>
        <v>0</v>
      </c>
      <c r="Q99" s="248">
        <f>'T3 2024'!J100</f>
        <v>0</v>
      </c>
      <c r="R99" s="248">
        <f>'T3 2024'!K100</f>
        <v>0</v>
      </c>
      <c r="S99" s="249">
        <f>'T3 2024'!L100</f>
        <v>0</v>
      </c>
      <c r="T99" s="252">
        <f>'T4 2024'!H100</f>
        <v>0</v>
      </c>
      <c r="U99" s="203">
        <f t="shared" si="30"/>
        <v>0</v>
      </c>
      <c r="V99" s="241">
        <f t="shared" si="31"/>
        <v>0</v>
      </c>
      <c r="W99" s="86"/>
      <c r="X99" s="242" t="b">
        <f>'T1 2024'!T100</f>
        <v>0</v>
      </c>
      <c r="Y99" s="243">
        <f>'T2 2024'!S100</f>
        <v>0</v>
      </c>
      <c r="Z99" s="244">
        <f t="shared" si="32"/>
        <v>0</v>
      </c>
      <c r="AA99" s="245">
        <f t="shared" si="34"/>
        <v>0</v>
      </c>
      <c r="AB99" s="86"/>
      <c r="AC99" s="152">
        <f>'T2 2024'!S100</f>
        <v>0</v>
      </c>
      <c r="AD99" s="245">
        <f t="shared" si="33"/>
        <v>0</v>
      </c>
      <c r="AE99" s="86"/>
      <c r="AF99" s="92">
        <f t="shared" si="35"/>
        <v>0</v>
      </c>
      <c r="AG99" s="604"/>
      <c r="AH99" s="84"/>
      <c r="AI99" s="56">
        <f t="shared" si="22"/>
        <v>0</v>
      </c>
      <c r="AJ99" s="56">
        <f t="shared" si="23"/>
        <v>0</v>
      </c>
      <c r="AK99" s="56">
        <f t="shared" si="24"/>
        <v>0</v>
      </c>
      <c r="AL99" s="56">
        <f t="shared" si="25"/>
        <v>0</v>
      </c>
      <c r="AM99" s="56">
        <f t="shared" si="26"/>
        <v>0</v>
      </c>
      <c r="AN99" s="56">
        <f t="shared" si="27"/>
        <v>0</v>
      </c>
      <c r="AO99" s="56">
        <f t="shared" si="28"/>
        <v>0</v>
      </c>
    </row>
    <row r="100" spans="2:41" x14ac:dyDescent="0.25">
      <c r="B100" s="82"/>
      <c r="C100" s="246">
        <f>'T1 2024'!C101</f>
        <v>90</v>
      </c>
      <c r="D100" s="94">
        <f>'T1 2024'!D101</f>
        <v>0</v>
      </c>
      <c r="E100" s="142">
        <f>'T1 2024'!E101</f>
        <v>0</v>
      </c>
      <c r="F100" s="142">
        <f>'T1 2024'!F101</f>
        <v>0</v>
      </c>
      <c r="G100" s="142">
        <f>'T1 2024'!G101</f>
        <v>0</v>
      </c>
      <c r="H100" s="247">
        <f>'T1 2024'!H101</f>
        <v>0</v>
      </c>
      <c r="I100" s="248">
        <f>'T1 2024'!I101</f>
        <v>0</v>
      </c>
      <c r="J100" s="248">
        <f>'T1 2024'!J101</f>
        <v>0</v>
      </c>
      <c r="K100" s="249">
        <f>'T1 2024'!K101</f>
        <v>0</v>
      </c>
      <c r="L100" s="250">
        <f>'T2 2024'!H101</f>
        <v>0</v>
      </c>
      <c r="M100" s="250">
        <f>'T2 2024'!I101</f>
        <v>0</v>
      </c>
      <c r="N100" s="251">
        <f>'T2 2024'!J101</f>
        <v>0</v>
      </c>
      <c r="O100" s="247">
        <f>'T3 2024'!H101</f>
        <v>0</v>
      </c>
      <c r="P100" s="248">
        <f>'T3 2024'!I101</f>
        <v>0</v>
      </c>
      <c r="Q100" s="248">
        <f>'T3 2024'!J101</f>
        <v>0</v>
      </c>
      <c r="R100" s="248">
        <f>'T3 2024'!K101</f>
        <v>0</v>
      </c>
      <c r="S100" s="249">
        <f>'T3 2024'!L101</f>
        <v>0</v>
      </c>
      <c r="T100" s="252">
        <f>'T4 2024'!H101</f>
        <v>0</v>
      </c>
      <c r="U100" s="203">
        <f t="shared" si="30"/>
        <v>0</v>
      </c>
      <c r="V100" s="241">
        <f t="shared" si="31"/>
        <v>0</v>
      </c>
      <c r="W100" s="86"/>
      <c r="X100" s="242" t="b">
        <f>'T1 2024'!T101</f>
        <v>0</v>
      </c>
      <c r="Y100" s="243">
        <f>'T2 2024'!S101</f>
        <v>0</v>
      </c>
      <c r="Z100" s="244">
        <f t="shared" si="32"/>
        <v>0</v>
      </c>
      <c r="AA100" s="245">
        <f t="shared" si="34"/>
        <v>0</v>
      </c>
      <c r="AB100" s="86"/>
      <c r="AC100" s="152">
        <f>'T2 2024'!S101</f>
        <v>0</v>
      </c>
      <c r="AD100" s="245">
        <f t="shared" si="33"/>
        <v>0</v>
      </c>
      <c r="AE100" s="86"/>
      <c r="AF100" s="92">
        <f t="shared" si="35"/>
        <v>0</v>
      </c>
      <c r="AG100" s="604"/>
      <c r="AH100" s="84"/>
      <c r="AI100" s="56">
        <f t="shared" si="22"/>
        <v>0</v>
      </c>
      <c r="AJ100" s="56">
        <f t="shared" si="23"/>
        <v>0</v>
      </c>
      <c r="AK100" s="56">
        <f t="shared" si="24"/>
        <v>0</v>
      </c>
      <c r="AL100" s="56">
        <f t="shared" si="25"/>
        <v>0</v>
      </c>
      <c r="AM100" s="56">
        <f t="shared" si="26"/>
        <v>0</v>
      </c>
      <c r="AN100" s="56">
        <f t="shared" si="27"/>
        <v>0</v>
      </c>
      <c r="AO100" s="56">
        <f t="shared" si="28"/>
        <v>0</v>
      </c>
    </row>
    <row r="101" spans="2:41" x14ac:dyDescent="0.25">
      <c r="B101" s="82"/>
      <c r="C101" s="246">
        <f>'T1 2024'!C102</f>
        <v>91</v>
      </c>
      <c r="D101" s="94">
        <f>'T1 2024'!D102</f>
        <v>0</v>
      </c>
      <c r="E101" s="142">
        <f>'T1 2024'!E102</f>
        <v>0</v>
      </c>
      <c r="F101" s="142">
        <f>'T1 2024'!F102</f>
        <v>0</v>
      </c>
      <c r="G101" s="142">
        <f>'T1 2024'!G102</f>
        <v>0</v>
      </c>
      <c r="H101" s="247">
        <f>'T1 2024'!H102</f>
        <v>0</v>
      </c>
      <c r="I101" s="248">
        <f>'T1 2024'!I102</f>
        <v>0</v>
      </c>
      <c r="J101" s="248">
        <f>'T1 2024'!J102</f>
        <v>0</v>
      </c>
      <c r="K101" s="249">
        <f>'T1 2024'!K102</f>
        <v>0</v>
      </c>
      <c r="L101" s="250">
        <f>'T2 2024'!H102</f>
        <v>0</v>
      </c>
      <c r="M101" s="250">
        <f>'T2 2024'!I102</f>
        <v>0</v>
      </c>
      <c r="N101" s="251">
        <f>'T2 2024'!J102</f>
        <v>0</v>
      </c>
      <c r="O101" s="247">
        <f>'T3 2024'!H102</f>
        <v>0</v>
      </c>
      <c r="P101" s="248">
        <f>'T3 2024'!I102</f>
        <v>0</v>
      </c>
      <c r="Q101" s="248">
        <f>'T3 2024'!J102</f>
        <v>0</v>
      </c>
      <c r="R101" s="248">
        <f>'T3 2024'!K102</f>
        <v>0</v>
      </c>
      <c r="S101" s="249">
        <f>'T3 2024'!L102</f>
        <v>0</v>
      </c>
      <c r="T101" s="252">
        <f>'T4 2024'!H102</f>
        <v>0</v>
      </c>
      <c r="U101" s="203">
        <f t="shared" si="30"/>
        <v>0</v>
      </c>
      <c r="V101" s="241">
        <f t="shared" si="31"/>
        <v>0</v>
      </c>
      <c r="W101" s="86"/>
      <c r="X101" s="242" t="b">
        <f>'T1 2024'!T102</f>
        <v>0</v>
      </c>
      <c r="Y101" s="243">
        <f>'T2 2024'!S102</f>
        <v>0</v>
      </c>
      <c r="Z101" s="244">
        <f t="shared" si="32"/>
        <v>0</v>
      </c>
      <c r="AA101" s="245">
        <f t="shared" si="34"/>
        <v>0</v>
      </c>
      <c r="AB101" s="86"/>
      <c r="AC101" s="152">
        <f>'T2 2024'!S102</f>
        <v>0</v>
      </c>
      <c r="AD101" s="245">
        <f t="shared" si="33"/>
        <v>0</v>
      </c>
      <c r="AE101" s="86"/>
      <c r="AF101" s="92">
        <f t="shared" si="35"/>
        <v>0</v>
      </c>
      <c r="AG101" s="604"/>
      <c r="AH101" s="84"/>
      <c r="AI101" s="56">
        <f t="shared" si="22"/>
        <v>0</v>
      </c>
      <c r="AJ101" s="56">
        <f t="shared" si="23"/>
        <v>0</v>
      </c>
      <c r="AK101" s="56">
        <f t="shared" si="24"/>
        <v>0</v>
      </c>
      <c r="AL101" s="56">
        <f t="shared" si="25"/>
        <v>0</v>
      </c>
      <c r="AM101" s="56">
        <f t="shared" si="26"/>
        <v>0</v>
      </c>
      <c r="AN101" s="56">
        <f t="shared" si="27"/>
        <v>0</v>
      </c>
      <c r="AO101" s="56">
        <f t="shared" si="28"/>
        <v>0</v>
      </c>
    </row>
    <row r="102" spans="2:41" x14ac:dyDescent="0.25">
      <c r="B102" s="82"/>
      <c r="C102" s="246">
        <f>'T1 2024'!C103</f>
        <v>92</v>
      </c>
      <c r="D102" s="94">
        <f>'T1 2024'!D103</f>
        <v>0</v>
      </c>
      <c r="E102" s="142">
        <f>'T1 2024'!E103</f>
        <v>0</v>
      </c>
      <c r="F102" s="142">
        <f>'T1 2024'!F103</f>
        <v>0</v>
      </c>
      <c r="G102" s="142">
        <f>'T1 2024'!G103</f>
        <v>0</v>
      </c>
      <c r="H102" s="247">
        <f>'T1 2024'!H103</f>
        <v>0</v>
      </c>
      <c r="I102" s="248">
        <f>'T1 2024'!I103</f>
        <v>0</v>
      </c>
      <c r="J102" s="248">
        <f>'T1 2024'!J103</f>
        <v>0</v>
      </c>
      <c r="K102" s="249">
        <f>'T1 2024'!K103</f>
        <v>0</v>
      </c>
      <c r="L102" s="250">
        <f>'T2 2024'!H103</f>
        <v>0</v>
      </c>
      <c r="M102" s="250">
        <f>'T2 2024'!I103</f>
        <v>0</v>
      </c>
      <c r="N102" s="251">
        <f>'T2 2024'!J103</f>
        <v>0</v>
      </c>
      <c r="O102" s="247">
        <f>'T3 2024'!H103</f>
        <v>0</v>
      </c>
      <c r="P102" s="248">
        <f>'T3 2024'!I103</f>
        <v>0</v>
      </c>
      <c r="Q102" s="248">
        <f>'T3 2024'!J103</f>
        <v>0</v>
      </c>
      <c r="R102" s="248">
        <f>'T3 2024'!K103</f>
        <v>0</v>
      </c>
      <c r="S102" s="249">
        <f>'T3 2024'!L103</f>
        <v>0</v>
      </c>
      <c r="T102" s="252">
        <f>'T4 2024'!H103</f>
        <v>0</v>
      </c>
      <c r="U102" s="203">
        <f t="shared" si="30"/>
        <v>0</v>
      </c>
      <c r="V102" s="241">
        <f t="shared" si="31"/>
        <v>0</v>
      </c>
      <c r="W102" s="86"/>
      <c r="X102" s="242" t="b">
        <f>'T1 2024'!T103</f>
        <v>0</v>
      </c>
      <c r="Y102" s="243">
        <f>'T2 2024'!S103</f>
        <v>0</v>
      </c>
      <c r="Z102" s="244">
        <f t="shared" si="32"/>
        <v>0</v>
      </c>
      <c r="AA102" s="245">
        <f t="shared" si="34"/>
        <v>0</v>
      </c>
      <c r="AB102" s="86"/>
      <c r="AC102" s="152">
        <f>'T2 2024'!S103</f>
        <v>0</v>
      </c>
      <c r="AD102" s="245">
        <f t="shared" si="33"/>
        <v>0</v>
      </c>
      <c r="AE102" s="86"/>
      <c r="AF102" s="92">
        <f t="shared" si="35"/>
        <v>0</v>
      </c>
      <c r="AG102" s="604"/>
      <c r="AH102" s="84"/>
      <c r="AI102" s="56">
        <f t="shared" si="22"/>
        <v>0</v>
      </c>
      <c r="AJ102" s="56">
        <f t="shared" si="23"/>
        <v>0</v>
      </c>
      <c r="AK102" s="56">
        <f t="shared" si="24"/>
        <v>0</v>
      </c>
      <c r="AL102" s="56">
        <f t="shared" si="25"/>
        <v>0</v>
      </c>
      <c r="AM102" s="56">
        <f t="shared" si="26"/>
        <v>0</v>
      </c>
      <c r="AN102" s="56">
        <f t="shared" si="27"/>
        <v>0</v>
      </c>
      <c r="AO102" s="56">
        <f t="shared" si="28"/>
        <v>0</v>
      </c>
    </row>
    <row r="103" spans="2:41" x14ac:dyDescent="0.25">
      <c r="B103" s="82"/>
      <c r="C103" s="246">
        <f>'T1 2024'!C104</f>
        <v>93</v>
      </c>
      <c r="D103" s="94">
        <f>'T1 2024'!D104</f>
        <v>0</v>
      </c>
      <c r="E103" s="142">
        <f>'T1 2024'!E104</f>
        <v>0</v>
      </c>
      <c r="F103" s="142">
        <f>'T1 2024'!F104</f>
        <v>0</v>
      </c>
      <c r="G103" s="142">
        <f>'T1 2024'!G104</f>
        <v>0</v>
      </c>
      <c r="H103" s="247">
        <f>'T1 2024'!H104</f>
        <v>0</v>
      </c>
      <c r="I103" s="248">
        <f>'T1 2024'!I104</f>
        <v>0</v>
      </c>
      <c r="J103" s="248">
        <f>'T1 2024'!J104</f>
        <v>0</v>
      </c>
      <c r="K103" s="249">
        <f>'T1 2024'!K104</f>
        <v>0</v>
      </c>
      <c r="L103" s="250">
        <f>'T2 2024'!H104</f>
        <v>0</v>
      </c>
      <c r="M103" s="250">
        <f>'T2 2024'!I104</f>
        <v>0</v>
      </c>
      <c r="N103" s="251">
        <f>'T2 2024'!J104</f>
        <v>0</v>
      </c>
      <c r="O103" s="247">
        <f>'T3 2024'!H104</f>
        <v>0</v>
      </c>
      <c r="P103" s="248">
        <f>'T3 2024'!I104</f>
        <v>0</v>
      </c>
      <c r="Q103" s="248">
        <f>'T3 2024'!J104</f>
        <v>0</v>
      </c>
      <c r="R103" s="248">
        <f>'T3 2024'!K104</f>
        <v>0</v>
      </c>
      <c r="S103" s="249">
        <f>'T3 2024'!L104</f>
        <v>0</v>
      </c>
      <c r="T103" s="252">
        <f>'T4 2024'!H104</f>
        <v>0</v>
      </c>
      <c r="U103" s="203">
        <f t="shared" si="30"/>
        <v>0</v>
      </c>
      <c r="V103" s="241">
        <f t="shared" si="31"/>
        <v>0</v>
      </c>
      <c r="W103" s="86"/>
      <c r="X103" s="242" t="b">
        <f>'T1 2024'!T104</f>
        <v>0</v>
      </c>
      <c r="Y103" s="243">
        <f>'T2 2024'!S104</f>
        <v>0</v>
      </c>
      <c r="Z103" s="244">
        <f t="shared" si="32"/>
        <v>0</v>
      </c>
      <c r="AA103" s="245">
        <f t="shared" si="34"/>
        <v>0</v>
      </c>
      <c r="AB103" s="86"/>
      <c r="AC103" s="152">
        <f>'T2 2024'!S104</f>
        <v>0</v>
      </c>
      <c r="AD103" s="245">
        <f t="shared" si="33"/>
        <v>0</v>
      </c>
      <c r="AE103" s="86"/>
      <c r="AF103" s="92">
        <f t="shared" si="35"/>
        <v>0</v>
      </c>
      <c r="AG103" s="604"/>
      <c r="AH103" s="84"/>
      <c r="AI103" s="56">
        <f t="shared" si="22"/>
        <v>0</v>
      </c>
      <c r="AJ103" s="56">
        <f t="shared" si="23"/>
        <v>0</v>
      </c>
      <c r="AK103" s="56">
        <f t="shared" si="24"/>
        <v>0</v>
      </c>
      <c r="AL103" s="56">
        <f t="shared" si="25"/>
        <v>0</v>
      </c>
      <c r="AM103" s="56">
        <f t="shared" si="26"/>
        <v>0</v>
      </c>
      <c r="AN103" s="56">
        <f t="shared" si="27"/>
        <v>0</v>
      </c>
      <c r="AO103" s="56">
        <f t="shared" si="28"/>
        <v>0</v>
      </c>
    </row>
    <row r="104" spans="2:41" x14ac:dyDescent="0.25">
      <c r="B104" s="82"/>
      <c r="C104" s="246">
        <f>'T1 2024'!C105</f>
        <v>94</v>
      </c>
      <c r="D104" s="94">
        <f>'T1 2024'!D105</f>
        <v>0</v>
      </c>
      <c r="E104" s="142">
        <f>'T1 2024'!E105</f>
        <v>0</v>
      </c>
      <c r="F104" s="142">
        <f>'T1 2024'!F105</f>
        <v>0</v>
      </c>
      <c r="G104" s="142">
        <f>'T1 2024'!G105</f>
        <v>0</v>
      </c>
      <c r="H104" s="247">
        <f>'T1 2024'!H105</f>
        <v>0</v>
      </c>
      <c r="I104" s="248">
        <f>'T1 2024'!I105</f>
        <v>0</v>
      </c>
      <c r="J104" s="248">
        <f>'T1 2024'!J105</f>
        <v>0</v>
      </c>
      <c r="K104" s="249">
        <f>'T1 2024'!K105</f>
        <v>0</v>
      </c>
      <c r="L104" s="250">
        <f>'T2 2024'!H105</f>
        <v>0</v>
      </c>
      <c r="M104" s="250">
        <f>'T2 2024'!I105</f>
        <v>0</v>
      </c>
      <c r="N104" s="251">
        <f>'T2 2024'!J105</f>
        <v>0</v>
      </c>
      <c r="O104" s="247">
        <f>'T3 2024'!H105</f>
        <v>0</v>
      </c>
      <c r="P104" s="248">
        <f>'T3 2024'!I105</f>
        <v>0</v>
      </c>
      <c r="Q104" s="248">
        <f>'T3 2024'!J105</f>
        <v>0</v>
      </c>
      <c r="R104" s="248">
        <f>'T3 2024'!K105</f>
        <v>0</v>
      </c>
      <c r="S104" s="249">
        <f>'T3 2024'!L105</f>
        <v>0</v>
      </c>
      <c r="T104" s="252">
        <f>'T4 2024'!H105</f>
        <v>0</v>
      </c>
      <c r="U104" s="203">
        <f t="shared" si="30"/>
        <v>0</v>
      </c>
      <c r="V104" s="241">
        <f t="shared" si="31"/>
        <v>0</v>
      </c>
      <c r="W104" s="86"/>
      <c r="X104" s="242" t="b">
        <f>'T1 2024'!T105</f>
        <v>0</v>
      </c>
      <c r="Y104" s="243">
        <f>'T2 2024'!S105</f>
        <v>0</v>
      </c>
      <c r="Z104" s="244">
        <f t="shared" si="32"/>
        <v>0</v>
      </c>
      <c r="AA104" s="245">
        <f t="shared" si="34"/>
        <v>0</v>
      </c>
      <c r="AB104" s="86"/>
      <c r="AC104" s="152">
        <f>'T2 2024'!S105</f>
        <v>0</v>
      </c>
      <c r="AD104" s="245">
        <f t="shared" si="33"/>
        <v>0</v>
      </c>
      <c r="AE104" s="86"/>
      <c r="AF104" s="92">
        <f t="shared" si="35"/>
        <v>0</v>
      </c>
      <c r="AG104" s="604"/>
      <c r="AH104" s="84"/>
      <c r="AI104" s="56">
        <f t="shared" si="22"/>
        <v>0</v>
      </c>
      <c r="AJ104" s="56">
        <f t="shared" si="23"/>
        <v>0</v>
      </c>
      <c r="AK104" s="56">
        <f t="shared" si="24"/>
        <v>0</v>
      </c>
      <c r="AL104" s="56">
        <f t="shared" si="25"/>
        <v>0</v>
      </c>
      <c r="AM104" s="56">
        <f t="shared" si="26"/>
        <v>0</v>
      </c>
      <c r="AN104" s="56">
        <f t="shared" si="27"/>
        <v>0</v>
      </c>
      <c r="AO104" s="56">
        <f t="shared" si="28"/>
        <v>0</v>
      </c>
    </row>
    <row r="105" spans="2:41" x14ac:dyDescent="0.25">
      <c r="B105" s="82"/>
      <c r="C105" s="246">
        <f>'T1 2024'!C106</f>
        <v>95</v>
      </c>
      <c r="D105" s="94">
        <f>'T1 2024'!D106</f>
        <v>0</v>
      </c>
      <c r="E105" s="142">
        <f>'T1 2024'!E106</f>
        <v>0</v>
      </c>
      <c r="F105" s="142">
        <f>'T1 2024'!F106</f>
        <v>0</v>
      </c>
      <c r="G105" s="142">
        <f>'T1 2024'!G106</f>
        <v>0</v>
      </c>
      <c r="H105" s="247">
        <f>'T1 2024'!H106</f>
        <v>0</v>
      </c>
      <c r="I105" s="248">
        <f>'T1 2024'!I106</f>
        <v>0</v>
      </c>
      <c r="J105" s="248">
        <f>'T1 2024'!J106</f>
        <v>0</v>
      </c>
      <c r="K105" s="249">
        <f>'T1 2024'!K106</f>
        <v>0</v>
      </c>
      <c r="L105" s="250">
        <f>'T2 2024'!H106</f>
        <v>0</v>
      </c>
      <c r="M105" s="250">
        <f>'T2 2024'!I106</f>
        <v>0</v>
      </c>
      <c r="N105" s="251">
        <f>'T2 2024'!J106</f>
        <v>0</v>
      </c>
      <c r="O105" s="247">
        <f>'T3 2024'!H106</f>
        <v>0</v>
      </c>
      <c r="P105" s="248">
        <f>'T3 2024'!I106</f>
        <v>0</v>
      </c>
      <c r="Q105" s="248">
        <f>'T3 2024'!J106</f>
        <v>0</v>
      </c>
      <c r="R105" s="248">
        <f>'T3 2024'!K106</f>
        <v>0</v>
      </c>
      <c r="S105" s="249">
        <f>'T3 2024'!L106</f>
        <v>0</v>
      </c>
      <c r="T105" s="252">
        <f>'T4 2024'!H106</f>
        <v>0</v>
      </c>
      <c r="U105" s="203">
        <f t="shared" si="30"/>
        <v>0</v>
      </c>
      <c r="V105" s="241">
        <f t="shared" si="31"/>
        <v>0</v>
      </c>
      <c r="W105" s="86"/>
      <c r="X105" s="242" t="b">
        <f>'T1 2024'!T106</f>
        <v>0</v>
      </c>
      <c r="Y105" s="243">
        <f>'T2 2024'!S106</f>
        <v>0</v>
      </c>
      <c r="Z105" s="244">
        <f t="shared" si="32"/>
        <v>0</v>
      </c>
      <c r="AA105" s="245">
        <f t="shared" si="34"/>
        <v>0</v>
      </c>
      <c r="AB105" s="86"/>
      <c r="AC105" s="152">
        <f>'T2 2024'!S106</f>
        <v>0</v>
      </c>
      <c r="AD105" s="245">
        <f t="shared" si="33"/>
        <v>0</v>
      </c>
      <c r="AE105" s="86"/>
      <c r="AF105" s="92">
        <f t="shared" si="35"/>
        <v>0</v>
      </c>
      <c r="AG105" s="604"/>
      <c r="AH105" s="84"/>
      <c r="AI105" s="56">
        <f t="shared" si="22"/>
        <v>0</v>
      </c>
      <c r="AJ105" s="56">
        <f t="shared" si="23"/>
        <v>0</v>
      </c>
      <c r="AK105" s="56">
        <f t="shared" si="24"/>
        <v>0</v>
      </c>
      <c r="AL105" s="56">
        <f t="shared" si="25"/>
        <v>0</v>
      </c>
      <c r="AM105" s="56">
        <f t="shared" si="26"/>
        <v>0</v>
      </c>
      <c r="AN105" s="56">
        <f t="shared" si="27"/>
        <v>0</v>
      </c>
      <c r="AO105" s="56">
        <f t="shared" si="28"/>
        <v>0</v>
      </c>
    </row>
    <row r="106" spans="2:41" x14ac:dyDescent="0.25">
      <c r="B106" s="82"/>
      <c r="C106" s="246">
        <f>'T1 2024'!C107</f>
        <v>96</v>
      </c>
      <c r="D106" s="94">
        <f>'T1 2024'!D107</f>
        <v>0</v>
      </c>
      <c r="E106" s="142">
        <f>'T1 2024'!E107</f>
        <v>0</v>
      </c>
      <c r="F106" s="142">
        <f>'T1 2024'!F107</f>
        <v>0</v>
      </c>
      <c r="G106" s="142">
        <f>'T1 2024'!G107</f>
        <v>0</v>
      </c>
      <c r="H106" s="247">
        <f>'T1 2024'!H107</f>
        <v>0</v>
      </c>
      <c r="I106" s="248">
        <f>'T1 2024'!I107</f>
        <v>0</v>
      </c>
      <c r="J106" s="248">
        <f>'T1 2024'!J107</f>
        <v>0</v>
      </c>
      <c r="K106" s="249">
        <f>'T1 2024'!K107</f>
        <v>0</v>
      </c>
      <c r="L106" s="250">
        <f>'T2 2024'!H107</f>
        <v>0</v>
      </c>
      <c r="M106" s="250">
        <f>'T2 2024'!I107</f>
        <v>0</v>
      </c>
      <c r="N106" s="251">
        <f>'T2 2024'!J107</f>
        <v>0</v>
      </c>
      <c r="O106" s="247">
        <f>'T3 2024'!H107</f>
        <v>0</v>
      </c>
      <c r="P106" s="248">
        <f>'T3 2024'!I107</f>
        <v>0</v>
      </c>
      <c r="Q106" s="248">
        <f>'T3 2024'!J107</f>
        <v>0</v>
      </c>
      <c r="R106" s="248">
        <f>'T3 2024'!K107</f>
        <v>0</v>
      </c>
      <c r="S106" s="249">
        <f>'T3 2024'!L107</f>
        <v>0</v>
      </c>
      <c r="T106" s="252">
        <f>'T4 2024'!H107</f>
        <v>0</v>
      </c>
      <c r="U106" s="203">
        <f t="shared" si="30"/>
        <v>0</v>
      </c>
      <c r="V106" s="241">
        <f t="shared" si="31"/>
        <v>0</v>
      </c>
      <c r="W106" s="86"/>
      <c r="X106" s="242" t="b">
        <f>'T1 2024'!T107</f>
        <v>0</v>
      </c>
      <c r="Y106" s="243">
        <f>'T2 2024'!S107</f>
        <v>0</v>
      </c>
      <c r="Z106" s="244">
        <f t="shared" si="32"/>
        <v>0</v>
      </c>
      <c r="AA106" s="245">
        <f t="shared" si="34"/>
        <v>0</v>
      </c>
      <c r="AB106" s="86"/>
      <c r="AC106" s="152">
        <f>'T2 2024'!S107</f>
        <v>0</v>
      </c>
      <c r="AD106" s="245">
        <f t="shared" si="33"/>
        <v>0</v>
      </c>
      <c r="AE106" s="86"/>
      <c r="AF106" s="92">
        <f t="shared" si="35"/>
        <v>0</v>
      </c>
      <c r="AG106" s="604"/>
      <c r="AH106" s="84"/>
      <c r="AI106" s="56">
        <f t="shared" si="22"/>
        <v>0</v>
      </c>
      <c r="AJ106" s="56">
        <f t="shared" si="23"/>
        <v>0</v>
      </c>
      <c r="AK106" s="56">
        <f t="shared" si="24"/>
        <v>0</v>
      </c>
      <c r="AL106" s="56">
        <f t="shared" si="25"/>
        <v>0</v>
      </c>
      <c r="AM106" s="56">
        <f t="shared" si="26"/>
        <v>0</v>
      </c>
      <c r="AN106" s="56">
        <f t="shared" si="27"/>
        <v>0</v>
      </c>
      <c r="AO106" s="56">
        <f t="shared" si="28"/>
        <v>0</v>
      </c>
    </row>
    <row r="107" spans="2:41" x14ac:dyDescent="0.25">
      <c r="B107" s="82"/>
      <c r="C107" s="246">
        <f>'T1 2024'!C108</f>
        <v>97</v>
      </c>
      <c r="D107" s="94">
        <f>'T1 2024'!D108</f>
        <v>0</v>
      </c>
      <c r="E107" s="142">
        <f>'T1 2024'!E108</f>
        <v>0</v>
      </c>
      <c r="F107" s="142">
        <f>'T1 2024'!F108</f>
        <v>0</v>
      </c>
      <c r="G107" s="142">
        <f>'T1 2024'!G108</f>
        <v>0</v>
      </c>
      <c r="H107" s="247">
        <f>'T1 2024'!H108</f>
        <v>0</v>
      </c>
      <c r="I107" s="248">
        <f>'T1 2024'!I108</f>
        <v>0</v>
      </c>
      <c r="J107" s="248">
        <f>'T1 2024'!J108</f>
        <v>0</v>
      </c>
      <c r="K107" s="249">
        <f>'T1 2024'!K108</f>
        <v>0</v>
      </c>
      <c r="L107" s="250">
        <f>'T2 2024'!H108</f>
        <v>0</v>
      </c>
      <c r="M107" s="250">
        <f>'T2 2024'!I108</f>
        <v>0</v>
      </c>
      <c r="N107" s="251">
        <f>'T2 2024'!J108</f>
        <v>0</v>
      </c>
      <c r="O107" s="247">
        <f>'T3 2024'!H108</f>
        <v>0</v>
      </c>
      <c r="P107" s="248">
        <f>'T3 2024'!I108</f>
        <v>0</v>
      </c>
      <c r="Q107" s="248">
        <f>'T3 2024'!J108</f>
        <v>0</v>
      </c>
      <c r="R107" s="248">
        <f>'T3 2024'!K108</f>
        <v>0</v>
      </c>
      <c r="S107" s="249">
        <f>'T3 2024'!L108</f>
        <v>0</v>
      </c>
      <c r="T107" s="252">
        <f>'T4 2024'!H108</f>
        <v>0</v>
      </c>
      <c r="U107" s="203">
        <f t="shared" si="30"/>
        <v>0</v>
      </c>
      <c r="V107" s="241">
        <f t="shared" si="31"/>
        <v>0</v>
      </c>
      <c r="W107" s="86"/>
      <c r="X107" s="242" t="b">
        <f>'T1 2024'!T108</f>
        <v>0</v>
      </c>
      <c r="Y107" s="243">
        <f>'T2 2024'!S108</f>
        <v>0</v>
      </c>
      <c r="Z107" s="244">
        <f t="shared" si="32"/>
        <v>0</v>
      </c>
      <c r="AA107" s="245">
        <f t="shared" si="34"/>
        <v>0</v>
      </c>
      <c r="AB107" s="86"/>
      <c r="AC107" s="152">
        <f>'T2 2024'!S108</f>
        <v>0</v>
      </c>
      <c r="AD107" s="245">
        <f t="shared" si="33"/>
        <v>0</v>
      </c>
      <c r="AE107" s="86"/>
      <c r="AF107" s="92">
        <f t="shared" si="35"/>
        <v>0</v>
      </c>
      <c r="AG107" s="604"/>
      <c r="AH107" s="84"/>
      <c r="AI107" s="56">
        <f t="shared" si="22"/>
        <v>0</v>
      </c>
      <c r="AJ107" s="56">
        <f t="shared" si="23"/>
        <v>0</v>
      </c>
      <c r="AK107" s="56">
        <f t="shared" si="24"/>
        <v>0</v>
      </c>
      <c r="AL107" s="56">
        <f t="shared" si="25"/>
        <v>0</v>
      </c>
      <c r="AM107" s="56">
        <f t="shared" si="26"/>
        <v>0</v>
      </c>
      <c r="AN107" s="56">
        <f t="shared" si="27"/>
        <v>0</v>
      </c>
      <c r="AO107" s="56">
        <f t="shared" si="28"/>
        <v>0</v>
      </c>
    </row>
    <row r="108" spans="2:41" x14ac:dyDescent="0.25">
      <c r="B108" s="82"/>
      <c r="C108" s="246">
        <f>'T1 2024'!C109</f>
        <v>98</v>
      </c>
      <c r="D108" s="94">
        <f>'T1 2024'!D109</f>
        <v>0</v>
      </c>
      <c r="E108" s="142">
        <f>'T1 2024'!E109</f>
        <v>0</v>
      </c>
      <c r="F108" s="142">
        <f>'T1 2024'!F109</f>
        <v>0</v>
      </c>
      <c r="G108" s="142">
        <f>'T1 2024'!G109</f>
        <v>0</v>
      </c>
      <c r="H108" s="247">
        <f>'T1 2024'!H109</f>
        <v>0</v>
      </c>
      <c r="I108" s="248">
        <f>'T1 2024'!I109</f>
        <v>0</v>
      </c>
      <c r="J108" s="248">
        <f>'T1 2024'!J109</f>
        <v>0</v>
      </c>
      <c r="K108" s="249">
        <f>'T1 2024'!K109</f>
        <v>0</v>
      </c>
      <c r="L108" s="250">
        <f>'T2 2024'!H109</f>
        <v>0</v>
      </c>
      <c r="M108" s="250">
        <f>'T2 2024'!I109</f>
        <v>0</v>
      </c>
      <c r="N108" s="251">
        <f>'T2 2024'!J109</f>
        <v>0</v>
      </c>
      <c r="O108" s="247">
        <f>'T3 2024'!H109</f>
        <v>0</v>
      </c>
      <c r="P108" s="248">
        <f>'T3 2024'!I109</f>
        <v>0</v>
      </c>
      <c r="Q108" s="248">
        <f>'T3 2024'!J109</f>
        <v>0</v>
      </c>
      <c r="R108" s="248">
        <f>'T3 2024'!K109</f>
        <v>0</v>
      </c>
      <c r="S108" s="249">
        <f>'T3 2024'!L109</f>
        <v>0</v>
      </c>
      <c r="T108" s="252">
        <f>'T4 2024'!H109</f>
        <v>0</v>
      </c>
      <c r="U108" s="203">
        <f t="shared" si="30"/>
        <v>0</v>
      </c>
      <c r="V108" s="241">
        <f t="shared" si="31"/>
        <v>0</v>
      </c>
      <c r="W108" s="86"/>
      <c r="X108" s="242" t="b">
        <f>'T1 2024'!T109</f>
        <v>0</v>
      </c>
      <c r="Y108" s="243">
        <f>'T2 2024'!S109</f>
        <v>0</v>
      </c>
      <c r="Z108" s="244">
        <f t="shared" si="32"/>
        <v>0</v>
      </c>
      <c r="AA108" s="245">
        <f t="shared" si="34"/>
        <v>0</v>
      </c>
      <c r="AB108" s="86"/>
      <c r="AC108" s="152">
        <f>'T2 2024'!S109</f>
        <v>0</v>
      </c>
      <c r="AD108" s="245">
        <f t="shared" si="33"/>
        <v>0</v>
      </c>
      <c r="AE108" s="86"/>
      <c r="AF108" s="92">
        <f t="shared" si="35"/>
        <v>0</v>
      </c>
      <c r="AG108" s="604"/>
      <c r="AH108" s="84"/>
      <c r="AI108" s="56">
        <f t="shared" si="22"/>
        <v>0</v>
      </c>
      <c r="AJ108" s="56">
        <f t="shared" si="23"/>
        <v>0</v>
      </c>
      <c r="AK108" s="56">
        <f t="shared" si="24"/>
        <v>0</v>
      </c>
      <c r="AL108" s="56">
        <f t="shared" si="25"/>
        <v>0</v>
      </c>
      <c r="AM108" s="56">
        <f t="shared" si="26"/>
        <v>0</v>
      </c>
      <c r="AN108" s="56">
        <f t="shared" si="27"/>
        <v>0</v>
      </c>
      <c r="AO108" s="56">
        <f t="shared" si="28"/>
        <v>0</v>
      </c>
    </row>
    <row r="109" spans="2:41" x14ac:dyDescent="0.25">
      <c r="B109" s="82"/>
      <c r="C109" s="246">
        <f>'T1 2024'!C110</f>
        <v>99</v>
      </c>
      <c r="D109" s="94">
        <f>'T1 2024'!D110</f>
        <v>0</v>
      </c>
      <c r="E109" s="142">
        <f>'T1 2024'!E110</f>
        <v>0</v>
      </c>
      <c r="F109" s="142">
        <f>'T1 2024'!F110</f>
        <v>0</v>
      </c>
      <c r="G109" s="142">
        <f>'T1 2024'!G110</f>
        <v>0</v>
      </c>
      <c r="H109" s="247">
        <f>'T1 2024'!H110</f>
        <v>0</v>
      </c>
      <c r="I109" s="248">
        <f>'T1 2024'!I110</f>
        <v>0</v>
      </c>
      <c r="J109" s="248">
        <f>'T1 2024'!J110</f>
        <v>0</v>
      </c>
      <c r="K109" s="249">
        <f>'T1 2024'!K110</f>
        <v>0</v>
      </c>
      <c r="L109" s="250">
        <f>'T2 2024'!H110</f>
        <v>0</v>
      </c>
      <c r="M109" s="250">
        <f>'T2 2024'!I110</f>
        <v>0</v>
      </c>
      <c r="N109" s="251">
        <f>'T2 2024'!J110</f>
        <v>0</v>
      </c>
      <c r="O109" s="247">
        <f>'T3 2024'!H110</f>
        <v>0</v>
      </c>
      <c r="P109" s="248">
        <f>'T3 2024'!I110</f>
        <v>0</v>
      </c>
      <c r="Q109" s="248">
        <f>'T3 2024'!J110</f>
        <v>0</v>
      </c>
      <c r="R109" s="248">
        <f>'T3 2024'!K110</f>
        <v>0</v>
      </c>
      <c r="S109" s="249">
        <f>'T3 2024'!L110</f>
        <v>0</v>
      </c>
      <c r="T109" s="252">
        <f>'T4 2024'!H110</f>
        <v>0</v>
      </c>
      <c r="U109" s="203">
        <f t="shared" si="30"/>
        <v>0</v>
      </c>
      <c r="V109" s="241">
        <f t="shared" si="31"/>
        <v>0</v>
      </c>
      <c r="W109" s="86"/>
      <c r="X109" s="242" t="b">
        <f>'T1 2024'!T110</f>
        <v>0</v>
      </c>
      <c r="Y109" s="243">
        <f>'T2 2024'!S110</f>
        <v>0</v>
      </c>
      <c r="Z109" s="244">
        <f t="shared" si="32"/>
        <v>0</v>
      </c>
      <c r="AA109" s="245">
        <f t="shared" si="34"/>
        <v>0</v>
      </c>
      <c r="AB109" s="86"/>
      <c r="AC109" s="152">
        <f>'T2 2024'!S110</f>
        <v>0</v>
      </c>
      <c r="AD109" s="245">
        <f t="shared" si="33"/>
        <v>0</v>
      </c>
      <c r="AE109" s="86"/>
      <c r="AF109" s="92">
        <f t="shared" si="35"/>
        <v>0</v>
      </c>
      <c r="AG109" s="604"/>
      <c r="AH109" s="84"/>
      <c r="AI109" s="56">
        <f t="shared" si="22"/>
        <v>0</v>
      </c>
      <c r="AJ109" s="56">
        <f t="shared" si="23"/>
        <v>0</v>
      </c>
      <c r="AK109" s="56">
        <f t="shared" si="24"/>
        <v>0</v>
      </c>
      <c r="AL109" s="56">
        <f t="shared" si="25"/>
        <v>0</v>
      </c>
      <c r="AM109" s="56">
        <f t="shared" si="26"/>
        <v>0</v>
      </c>
      <c r="AN109" s="56">
        <f t="shared" si="27"/>
        <v>0</v>
      </c>
      <c r="AO109" s="56">
        <f t="shared" si="28"/>
        <v>0</v>
      </c>
    </row>
    <row r="110" spans="2:41" x14ac:dyDescent="0.25">
      <c r="B110" s="82"/>
      <c r="C110" s="246">
        <f>'T1 2024'!C111</f>
        <v>100</v>
      </c>
      <c r="D110" s="94">
        <f>'T1 2024'!D111</f>
        <v>0</v>
      </c>
      <c r="E110" s="142">
        <f>'T1 2024'!E111</f>
        <v>0</v>
      </c>
      <c r="F110" s="142">
        <f>'T1 2024'!F111</f>
        <v>0</v>
      </c>
      <c r="G110" s="142">
        <f>'T1 2024'!G111</f>
        <v>0</v>
      </c>
      <c r="H110" s="247">
        <f>'T1 2024'!H111</f>
        <v>0</v>
      </c>
      <c r="I110" s="248">
        <f>'T1 2024'!I111</f>
        <v>0</v>
      </c>
      <c r="J110" s="248">
        <f>'T1 2024'!J111</f>
        <v>0</v>
      </c>
      <c r="K110" s="249">
        <f>'T1 2024'!K111</f>
        <v>0</v>
      </c>
      <c r="L110" s="250">
        <f>'T2 2024'!H111</f>
        <v>0</v>
      </c>
      <c r="M110" s="250">
        <f>'T2 2024'!I111</f>
        <v>0</v>
      </c>
      <c r="N110" s="251">
        <f>'T2 2024'!J111</f>
        <v>0</v>
      </c>
      <c r="O110" s="247">
        <f>'T3 2024'!H111</f>
        <v>0</v>
      </c>
      <c r="P110" s="248">
        <f>'T3 2024'!I111</f>
        <v>0</v>
      </c>
      <c r="Q110" s="248">
        <f>'T3 2024'!J111</f>
        <v>0</v>
      </c>
      <c r="R110" s="248">
        <f>'T3 2024'!K111</f>
        <v>0</v>
      </c>
      <c r="S110" s="249">
        <f>'T3 2024'!L111</f>
        <v>0</v>
      </c>
      <c r="T110" s="252">
        <f>'T4 2024'!H111</f>
        <v>0</v>
      </c>
      <c r="U110" s="203">
        <f t="shared" si="30"/>
        <v>0</v>
      </c>
      <c r="V110" s="241">
        <f t="shared" si="31"/>
        <v>0</v>
      </c>
      <c r="W110" s="86"/>
      <c r="X110" s="242" t="b">
        <f>'T1 2024'!T111</f>
        <v>0</v>
      </c>
      <c r="Y110" s="243">
        <f>'T2 2024'!S111</f>
        <v>0</v>
      </c>
      <c r="Z110" s="244">
        <f t="shared" si="32"/>
        <v>0</v>
      </c>
      <c r="AA110" s="245">
        <f t="shared" si="34"/>
        <v>0</v>
      </c>
      <c r="AB110" s="86"/>
      <c r="AC110" s="152">
        <f>'T2 2024'!S111</f>
        <v>0</v>
      </c>
      <c r="AD110" s="245">
        <f t="shared" si="33"/>
        <v>0</v>
      </c>
      <c r="AE110" s="86"/>
      <c r="AF110" s="92">
        <f t="shared" si="35"/>
        <v>0</v>
      </c>
      <c r="AG110" s="604"/>
      <c r="AH110" s="84"/>
      <c r="AI110" s="56">
        <f t="shared" si="22"/>
        <v>0</v>
      </c>
      <c r="AJ110" s="56">
        <f t="shared" si="23"/>
        <v>0</v>
      </c>
      <c r="AK110" s="56">
        <f t="shared" si="24"/>
        <v>0</v>
      </c>
      <c r="AL110" s="56">
        <f t="shared" si="25"/>
        <v>0</v>
      </c>
      <c r="AM110" s="56">
        <f t="shared" si="26"/>
        <v>0</v>
      </c>
      <c r="AN110" s="56">
        <f t="shared" si="27"/>
        <v>0</v>
      </c>
      <c r="AO110" s="56">
        <f t="shared" si="28"/>
        <v>0</v>
      </c>
    </row>
    <row r="111" spans="2:41" x14ac:dyDescent="0.25">
      <c r="B111" s="82"/>
      <c r="C111" s="246">
        <f>'T1 2024'!C112</f>
        <v>101</v>
      </c>
      <c r="D111" s="94">
        <f>'T1 2024'!D112</f>
        <v>0</v>
      </c>
      <c r="E111" s="142">
        <f>'T1 2024'!E112</f>
        <v>0</v>
      </c>
      <c r="F111" s="142">
        <f>'T1 2024'!F112</f>
        <v>0</v>
      </c>
      <c r="G111" s="142">
        <f>'T1 2024'!G112</f>
        <v>0</v>
      </c>
      <c r="H111" s="247">
        <f>'T1 2024'!H112</f>
        <v>0</v>
      </c>
      <c r="I111" s="248">
        <f>'T1 2024'!I112</f>
        <v>0</v>
      </c>
      <c r="J111" s="248">
        <f>'T1 2024'!J112</f>
        <v>0</v>
      </c>
      <c r="K111" s="249">
        <f>'T1 2024'!K112</f>
        <v>0</v>
      </c>
      <c r="L111" s="250">
        <f>'T2 2024'!H112</f>
        <v>0</v>
      </c>
      <c r="M111" s="250">
        <f>'T2 2024'!I112</f>
        <v>0</v>
      </c>
      <c r="N111" s="251">
        <f>'T2 2024'!J112</f>
        <v>0</v>
      </c>
      <c r="O111" s="247">
        <f>'T3 2024'!H112</f>
        <v>0</v>
      </c>
      <c r="P111" s="248">
        <f>'T3 2024'!I112</f>
        <v>0</v>
      </c>
      <c r="Q111" s="248">
        <f>'T3 2024'!J112</f>
        <v>0</v>
      </c>
      <c r="R111" s="248">
        <f>'T3 2024'!K112</f>
        <v>0</v>
      </c>
      <c r="S111" s="249">
        <f>'T3 2024'!L112</f>
        <v>0</v>
      </c>
      <c r="T111" s="252">
        <f>'T4 2024'!H112</f>
        <v>0</v>
      </c>
      <c r="U111" s="203">
        <f t="shared" si="30"/>
        <v>0</v>
      </c>
      <c r="V111" s="241">
        <f t="shared" si="31"/>
        <v>0</v>
      </c>
      <c r="W111" s="86"/>
      <c r="X111" s="242" t="b">
        <f>'T1 2024'!T112</f>
        <v>0</v>
      </c>
      <c r="Y111" s="243">
        <f>'T2 2024'!S112</f>
        <v>0</v>
      </c>
      <c r="Z111" s="244">
        <f t="shared" si="32"/>
        <v>0</v>
      </c>
      <c r="AA111" s="245">
        <f t="shared" si="34"/>
        <v>0</v>
      </c>
      <c r="AB111" s="86"/>
      <c r="AC111" s="152">
        <f>'T2 2024'!S112</f>
        <v>0</v>
      </c>
      <c r="AD111" s="245">
        <f t="shared" si="33"/>
        <v>0</v>
      </c>
      <c r="AE111" s="86"/>
      <c r="AF111" s="92">
        <f t="shared" si="35"/>
        <v>0</v>
      </c>
      <c r="AG111" s="604"/>
      <c r="AH111" s="84"/>
      <c r="AI111" s="56">
        <f t="shared" si="22"/>
        <v>0</v>
      </c>
      <c r="AJ111" s="56">
        <f t="shared" si="23"/>
        <v>0</v>
      </c>
      <c r="AK111" s="56">
        <f t="shared" si="24"/>
        <v>0</v>
      </c>
      <c r="AL111" s="56">
        <f t="shared" si="25"/>
        <v>0</v>
      </c>
      <c r="AM111" s="56">
        <f t="shared" si="26"/>
        <v>0</v>
      </c>
      <c r="AN111" s="56">
        <f t="shared" si="27"/>
        <v>0</v>
      </c>
      <c r="AO111" s="56">
        <f t="shared" si="28"/>
        <v>0</v>
      </c>
    </row>
    <row r="112" spans="2:41" x14ac:dyDescent="0.25">
      <c r="B112" s="82"/>
      <c r="C112" s="246">
        <f>'T1 2024'!C113</f>
        <v>102</v>
      </c>
      <c r="D112" s="94">
        <f>'T1 2024'!D113</f>
        <v>0</v>
      </c>
      <c r="E112" s="142">
        <f>'T1 2024'!E113</f>
        <v>0</v>
      </c>
      <c r="F112" s="142">
        <f>'T1 2024'!F113</f>
        <v>0</v>
      </c>
      <c r="G112" s="142">
        <f>'T1 2024'!G113</f>
        <v>0</v>
      </c>
      <c r="H112" s="247">
        <f>'T1 2024'!H113</f>
        <v>0</v>
      </c>
      <c r="I112" s="248">
        <f>'T1 2024'!I113</f>
        <v>0</v>
      </c>
      <c r="J112" s="248">
        <f>'T1 2024'!J113</f>
        <v>0</v>
      </c>
      <c r="K112" s="249">
        <f>'T1 2024'!K113</f>
        <v>0</v>
      </c>
      <c r="L112" s="250">
        <f>'T2 2024'!H113</f>
        <v>0</v>
      </c>
      <c r="M112" s="250">
        <f>'T2 2024'!I113</f>
        <v>0</v>
      </c>
      <c r="N112" s="251">
        <f>'T2 2024'!J113</f>
        <v>0</v>
      </c>
      <c r="O112" s="247">
        <f>'T3 2024'!H113</f>
        <v>0</v>
      </c>
      <c r="P112" s="248">
        <f>'T3 2024'!I113</f>
        <v>0</v>
      </c>
      <c r="Q112" s="248">
        <f>'T3 2024'!J113</f>
        <v>0</v>
      </c>
      <c r="R112" s="248">
        <f>'T3 2024'!K113</f>
        <v>0</v>
      </c>
      <c r="S112" s="249">
        <f>'T3 2024'!L113</f>
        <v>0</v>
      </c>
      <c r="T112" s="252">
        <f>'T4 2024'!H113</f>
        <v>0</v>
      </c>
      <c r="U112" s="203">
        <f t="shared" si="30"/>
        <v>0</v>
      </c>
      <c r="V112" s="241">
        <f t="shared" si="31"/>
        <v>0</v>
      </c>
      <c r="W112" s="86"/>
      <c r="X112" s="242" t="b">
        <f>'T1 2024'!T113</f>
        <v>0</v>
      </c>
      <c r="Y112" s="243">
        <f>'T2 2024'!S113</f>
        <v>0</v>
      </c>
      <c r="Z112" s="244">
        <f t="shared" si="32"/>
        <v>0</v>
      </c>
      <c r="AA112" s="245">
        <f t="shared" si="34"/>
        <v>0</v>
      </c>
      <c r="AB112" s="86"/>
      <c r="AC112" s="152">
        <f>'T2 2024'!S113</f>
        <v>0</v>
      </c>
      <c r="AD112" s="245">
        <f t="shared" si="33"/>
        <v>0</v>
      </c>
      <c r="AE112" s="86"/>
      <c r="AF112" s="92">
        <f t="shared" si="35"/>
        <v>0</v>
      </c>
      <c r="AG112" s="604"/>
      <c r="AH112" s="84"/>
      <c r="AI112" s="56">
        <f t="shared" si="22"/>
        <v>0</v>
      </c>
      <c r="AJ112" s="56">
        <f t="shared" si="23"/>
        <v>0</v>
      </c>
      <c r="AK112" s="56">
        <f t="shared" si="24"/>
        <v>0</v>
      </c>
      <c r="AL112" s="56">
        <f t="shared" si="25"/>
        <v>0</v>
      </c>
      <c r="AM112" s="56">
        <f t="shared" si="26"/>
        <v>0</v>
      </c>
      <c r="AN112" s="56">
        <f t="shared" si="27"/>
        <v>0</v>
      </c>
      <c r="AO112" s="56">
        <f t="shared" si="28"/>
        <v>0</v>
      </c>
    </row>
    <row r="113" spans="2:41" x14ac:dyDescent="0.25">
      <c r="B113" s="82"/>
      <c r="C113" s="246">
        <f>'T1 2024'!C114</f>
        <v>103</v>
      </c>
      <c r="D113" s="94">
        <f>'T1 2024'!D114</f>
        <v>0</v>
      </c>
      <c r="E113" s="142">
        <f>'T1 2024'!E114</f>
        <v>0</v>
      </c>
      <c r="F113" s="142">
        <f>'T1 2024'!F114</f>
        <v>0</v>
      </c>
      <c r="G113" s="142">
        <f>'T1 2024'!G114</f>
        <v>0</v>
      </c>
      <c r="H113" s="247">
        <f>'T1 2024'!H114</f>
        <v>0</v>
      </c>
      <c r="I113" s="248">
        <f>'T1 2024'!I114</f>
        <v>0</v>
      </c>
      <c r="J113" s="248">
        <f>'T1 2024'!J114</f>
        <v>0</v>
      </c>
      <c r="K113" s="249">
        <f>'T1 2024'!K114</f>
        <v>0</v>
      </c>
      <c r="L113" s="250">
        <f>'T2 2024'!H114</f>
        <v>0</v>
      </c>
      <c r="M113" s="250">
        <f>'T2 2024'!I114</f>
        <v>0</v>
      </c>
      <c r="N113" s="251">
        <f>'T2 2024'!J114</f>
        <v>0</v>
      </c>
      <c r="O113" s="247">
        <f>'T3 2024'!H114</f>
        <v>0</v>
      </c>
      <c r="P113" s="248">
        <f>'T3 2024'!I114</f>
        <v>0</v>
      </c>
      <c r="Q113" s="248">
        <f>'T3 2024'!J114</f>
        <v>0</v>
      </c>
      <c r="R113" s="248">
        <f>'T3 2024'!K114</f>
        <v>0</v>
      </c>
      <c r="S113" s="249">
        <f>'T3 2024'!L114</f>
        <v>0</v>
      </c>
      <c r="T113" s="252">
        <f>'T4 2024'!H114</f>
        <v>0</v>
      </c>
      <c r="U113" s="203">
        <f t="shared" si="30"/>
        <v>0</v>
      </c>
      <c r="V113" s="241">
        <f t="shared" si="31"/>
        <v>0</v>
      </c>
      <c r="W113" s="86"/>
      <c r="X113" s="242" t="b">
        <f>'T1 2024'!T114</f>
        <v>0</v>
      </c>
      <c r="Y113" s="243">
        <f>'T2 2024'!S114</f>
        <v>0</v>
      </c>
      <c r="Z113" s="244">
        <f t="shared" si="32"/>
        <v>0</v>
      </c>
      <c r="AA113" s="245">
        <f t="shared" si="34"/>
        <v>0</v>
      </c>
      <c r="AB113" s="86"/>
      <c r="AC113" s="152">
        <f>'T2 2024'!S114</f>
        <v>0</v>
      </c>
      <c r="AD113" s="245">
        <f t="shared" si="33"/>
        <v>0</v>
      </c>
      <c r="AE113" s="86"/>
      <c r="AF113" s="92">
        <f t="shared" si="35"/>
        <v>0</v>
      </c>
      <c r="AG113" s="604"/>
      <c r="AH113" s="84"/>
      <c r="AI113" s="56">
        <f t="shared" si="22"/>
        <v>0</v>
      </c>
      <c r="AJ113" s="56">
        <f t="shared" si="23"/>
        <v>0</v>
      </c>
      <c r="AK113" s="56">
        <f t="shared" si="24"/>
        <v>0</v>
      </c>
      <c r="AL113" s="56">
        <f t="shared" si="25"/>
        <v>0</v>
      </c>
      <c r="AM113" s="56">
        <f t="shared" si="26"/>
        <v>0</v>
      </c>
      <c r="AN113" s="56">
        <f t="shared" si="27"/>
        <v>0</v>
      </c>
      <c r="AO113" s="56">
        <f t="shared" si="28"/>
        <v>0</v>
      </c>
    </row>
    <row r="114" spans="2:41" x14ac:dyDescent="0.25">
      <c r="B114" s="82"/>
      <c r="C114" s="246">
        <f>'T1 2024'!C115</f>
        <v>104</v>
      </c>
      <c r="D114" s="94">
        <f>'T1 2024'!D115</f>
        <v>0</v>
      </c>
      <c r="E114" s="142">
        <f>'T1 2024'!E115</f>
        <v>0</v>
      </c>
      <c r="F114" s="142">
        <f>'T1 2024'!F115</f>
        <v>0</v>
      </c>
      <c r="G114" s="142">
        <f>'T1 2024'!G115</f>
        <v>0</v>
      </c>
      <c r="H114" s="247">
        <f>'T1 2024'!H115</f>
        <v>0</v>
      </c>
      <c r="I114" s="248">
        <f>'T1 2024'!I115</f>
        <v>0</v>
      </c>
      <c r="J114" s="248">
        <f>'T1 2024'!J115</f>
        <v>0</v>
      </c>
      <c r="K114" s="249">
        <f>'T1 2024'!K115</f>
        <v>0</v>
      </c>
      <c r="L114" s="250">
        <f>'T2 2024'!H115</f>
        <v>0</v>
      </c>
      <c r="M114" s="250">
        <f>'T2 2024'!I115</f>
        <v>0</v>
      </c>
      <c r="N114" s="251">
        <f>'T2 2024'!J115</f>
        <v>0</v>
      </c>
      <c r="O114" s="247">
        <f>'T3 2024'!H115</f>
        <v>0</v>
      </c>
      <c r="P114" s="248">
        <f>'T3 2024'!I115</f>
        <v>0</v>
      </c>
      <c r="Q114" s="248">
        <f>'T3 2024'!J115</f>
        <v>0</v>
      </c>
      <c r="R114" s="248">
        <f>'T3 2024'!K115</f>
        <v>0</v>
      </c>
      <c r="S114" s="249">
        <f>'T3 2024'!L115</f>
        <v>0</v>
      </c>
      <c r="T114" s="252">
        <f>'T4 2024'!H115</f>
        <v>0</v>
      </c>
      <c r="U114" s="203">
        <f t="shared" si="30"/>
        <v>0</v>
      </c>
      <c r="V114" s="241">
        <f t="shared" si="31"/>
        <v>0</v>
      </c>
      <c r="W114" s="86"/>
      <c r="X114" s="242" t="b">
        <f>'T1 2024'!T115</f>
        <v>0</v>
      </c>
      <c r="Y114" s="243">
        <f>'T2 2024'!S115</f>
        <v>0</v>
      </c>
      <c r="Z114" s="244">
        <f t="shared" si="32"/>
        <v>0</v>
      </c>
      <c r="AA114" s="245">
        <f t="shared" si="34"/>
        <v>0</v>
      </c>
      <c r="AB114" s="86"/>
      <c r="AC114" s="152">
        <f>'T2 2024'!S115</f>
        <v>0</v>
      </c>
      <c r="AD114" s="245">
        <f t="shared" si="33"/>
        <v>0</v>
      </c>
      <c r="AE114" s="86"/>
      <c r="AF114" s="92">
        <f t="shared" si="35"/>
        <v>0</v>
      </c>
      <c r="AG114" s="604"/>
      <c r="AH114" s="84"/>
      <c r="AI114" s="56">
        <f t="shared" si="22"/>
        <v>0</v>
      </c>
      <c r="AJ114" s="56">
        <f t="shared" si="23"/>
        <v>0</v>
      </c>
      <c r="AK114" s="56">
        <f t="shared" si="24"/>
        <v>0</v>
      </c>
      <c r="AL114" s="56">
        <f t="shared" si="25"/>
        <v>0</v>
      </c>
      <c r="AM114" s="56">
        <f t="shared" si="26"/>
        <v>0</v>
      </c>
      <c r="AN114" s="56">
        <f t="shared" si="27"/>
        <v>0</v>
      </c>
      <c r="AO114" s="56">
        <f t="shared" si="28"/>
        <v>0</v>
      </c>
    </row>
    <row r="115" spans="2:41" x14ac:dyDescent="0.25">
      <c r="B115" s="82"/>
      <c r="C115" s="246">
        <f>'T1 2024'!C116</f>
        <v>105</v>
      </c>
      <c r="D115" s="94">
        <f>'T1 2024'!D116</f>
        <v>0</v>
      </c>
      <c r="E115" s="142">
        <f>'T1 2024'!E116</f>
        <v>0</v>
      </c>
      <c r="F115" s="142">
        <f>'T1 2024'!F116</f>
        <v>0</v>
      </c>
      <c r="G115" s="142">
        <f>'T1 2024'!G116</f>
        <v>0</v>
      </c>
      <c r="H115" s="247">
        <f>'T1 2024'!H116</f>
        <v>0</v>
      </c>
      <c r="I115" s="248">
        <f>'T1 2024'!I116</f>
        <v>0</v>
      </c>
      <c r="J115" s="248">
        <f>'T1 2024'!J116</f>
        <v>0</v>
      </c>
      <c r="K115" s="249">
        <f>'T1 2024'!K116</f>
        <v>0</v>
      </c>
      <c r="L115" s="250">
        <f>'T2 2024'!H116</f>
        <v>0</v>
      </c>
      <c r="M115" s="250">
        <f>'T2 2024'!I116</f>
        <v>0</v>
      </c>
      <c r="N115" s="251">
        <f>'T2 2024'!J116</f>
        <v>0</v>
      </c>
      <c r="O115" s="247">
        <f>'T3 2024'!H116</f>
        <v>0</v>
      </c>
      <c r="P115" s="248">
        <f>'T3 2024'!I116</f>
        <v>0</v>
      </c>
      <c r="Q115" s="248">
        <f>'T3 2024'!J116</f>
        <v>0</v>
      </c>
      <c r="R115" s="248">
        <f>'T3 2024'!K116</f>
        <v>0</v>
      </c>
      <c r="S115" s="249">
        <f>'T3 2024'!L116</f>
        <v>0</v>
      </c>
      <c r="T115" s="252">
        <f>'T4 2024'!H116</f>
        <v>0</v>
      </c>
      <c r="U115" s="203">
        <f t="shared" si="30"/>
        <v>0</v>
      </c>
      <c r="V115" s="241">
        <f t="shared" si="31"/>
        <v>0</v>
      </c>
      <c r="W115" s="86"/>
      <c r="X115" s="242" t="b">
        <f>'T1 2024'!T116</f>
        <v>0</v>
      </c>
      <c r="Y115" s="243">
        <f>'T2 2024'!S116</f>
        <v>0</v>
      </c>
      <c r="Z115" s="244">
        <f t="shared" si="32"/>
        <v>0</v>
      </c>
      <c r="AA115" s="245">
        <f t="shared" si="34"/>
        <v>0</v>
      </c>
      <c r="AB115" s="86"/>
      <c r="AC115" s="152">
        <f>'T2 2024'!S116</f>
        <v>0</v>
      </c>
      <c r="AD115" s="245">
        <f t="shared" si="33"/>
        <v>0</v>
      </c>
      <c r="AE115" s="86"/>
      <c r="AF115" s="92">
        <f t="shared" si="35"/>
        <v>0</v>
      </c>
      <c r="AG115" s="604"/>
      <c r="AH115" s="84"/>
      <c r="AI115" s="56">
        <f t="shared" si="22"/>
        <v>0</v>
      </c>
      <c r="AJ115" s="56">
        <f t="shared" si="23"/>
        <v>0</v>
      </c>
      <c r="AK115" s="56">
        <f t="shared" si="24"/>
        <v>0</v>
      </c>
      <c r="AL115" s="56">
        <f t="shared" si="25"/>
        <v>0</v>
      </c>
      <c r="AM115" s="56">
        <f t="shared" si="26"/>
        <v>0</v>
      </c>
      <c r="AN115" s="56">
        <f t="shared" si="27"/>
        <v>0</v>
      </c>
      <c r="AO115" s="56">
        <f t="shared" si="28"/>
        <v>0</v>
      </c>
    </row>
    <row r="116" spans="2:41" x14ac:dyDescent="0.25">
      <c r="B116" s="82"/>
      <c r="C116" s="246">
        <f>'T1 2024'!C117</f>
        <v>106</v>
      </c>
      <c r="D116" s="94">
        <f>'T1 2024'!D117</f>
        <v>0</v>
      </c>
      <c r="E116" s="142">
        <f>'T1 2024'!E117</f>
        <v>0</v>
      </c>
      <c r="F116" s="142">
        <f>'T1 2024'!F117</f>
        <v>0</v>
      </c>
      <c r="G116" s="142">
        <f>'T1 2024'!G117</f>
        <v>0</v>
      </c>
      <c r="H116" s="247">
        <f>'T1 2024'!H117</f>
        <v>0</v>
      </c>
      <c r="I116" s="248">
        <f>'T1 2024'!I117</f>
        <v>0</v>
      </c>
      <c r="J116" s="248">
        <f>'T1 2024'!J117</f>
        <v>0</v>
      </c>
      <c r="K116" s="249">
        <f>'T1 2024'!K117</f>
        <v>0</v>
      </c>
      <c r="L116" s="250">
        <f>'T2 2024'!H117</f>
        <v>0</v>
      </c>
      <c r="M116" s="250">
        <f>'T2 2024'!I117</f>
        <v>0</v>
      </c>
      <c r="N116" s="251">
        <f>'T2 2024'!J117</f>
        <v>0</v>
      </c>
      <c r="O116" s="247">
        <f>'T3 2024'!H117</f>
        <v>0</v>
      </c>
      <c r="P116" s="248">
        <f>'T3 2024'!I117</f>
        <v>0</v>
      </c>
      <c r="Q116" s="248">
        <f>'T3 2024'!J117</f>
        <v>0</v>
      </c>
      <c r="R116" s="248">
        <f>'T3 2024'!K117</f>
        <v>0</v>
      </c>
      <c r="S116" s="249">
        <f>'T3 2024'!L117</f>
        <v>0</v>
      </c>
      <c r="T116" s="252">
        <f>'T4 2024'!H117</f>
        <v>0</v>
      </c>
      <c r="U116" s="203">
        <f t="shared" si="30"/>
        <v>0</v>
      </c>
      <c r="V116" s="241">
        <f t="shared" si="31"/>
        <v>0</v>
      </c>
      <c r="W116" s="86"/>
      <c r="X116" s="242" t="b">
        <f>'T1 2024'!T117</f>
        <v>0</v>
      </c>
      <c r="Y116" s="243">
        <f>'T2 2024'!S117</f>
        <v>0</v>
      </c>
      <c r="Z116" s="244">
        <f t="shared" si="32"/>
        <v>0</v>
      </c>
      <c r="AA116" s="245">
        <f t="shared" si="34"/>
        <v>0</v>
      </c>
      <c r="AB116" s="86"/>
      <c r="AC116" s="152">
        <f>'T2 2024'!S117</f>
        <v>0</v>
      </c>
      <c r="AD116" s="245">
        <f t="shared" si="33"/>
        <v>0</v>
      </c>
      <c r="AE116" s="86"/>
      <c r="AF116" s="92">
        <f t="shared" si="35"/>
        <v>0</v>
      </c>
      <c r="AG116" s="604"/>
      <c r="AH116" s="84"/>
      <c r="AI116" s="56">
        <f t="shared" si="22"/>
        <v>0</v>
      </c>
      <c r="AJ116" s="56">
        <f t="shared" si="23"/>
        <v>0</v>
      </c>
      <c r="AK116" s="56">
        <f t="shared" si="24"/>
        <v>0</v>
      </c>
      <c r="AL116" s="56">
        <f t="shared" si="25"/>
        <v>0</v>
      </c>
      <c r="AM116" s="56">
        <f t="shared" si="26"/>
        <v>0</v>
      </c>
      <c r="AN116" s="56">
        <f t="shared" si="27"/>
        <v>0</v>
      </c>
      <c r="AO116" s="56">
        <f t="shared" si="28"/>
        <v>0</v>
      </c>
    </row>
    <row r="117" spans="2:41" x14ac:dyDescent="0.25">
      <c r="B117" s="82"/>
      <c r="C117" s="246">
        <f>'T1 2024'!C118</f>
        <v>107</v>
      </c>
      <c r="D117" s="94">
        <f>'T1 2024'!D118</f>
        <v>0</v>
      </c>
      <c r="E117" s="142">
        <f>'T1 2024'!E118</f>
        <v>0</v>
      </c>
      <c r="F117" s="142">
        <f>'T1 2024'!F118</f>
        <v>0</v>
      </c>
      <c r="G117" s="142">
        <f>'T1 2024'!G118</f>
        <v>0</v>
      </c>
      <c r="H117" s="247">
        <f>'T1 2024'!H118</f>
        <v>0</v>
      </c>
      <c r="I117" s="248">
        <f>'T1 2024'!I118</f>
        <v>0</v>
      </c>
      <c r="J117" s="248">
        <f>'T1 2024'!J118</f>
        <v>0</v>
      </c>
      <c r="K117" s="249">
        <f>'T1 2024'!K118</f>
        <v>0</v>
      </c>
      <c r="L117" s="250">
        <f>'T2 2024'!H118</f>
        <v>0</v>
      </c>
      <c r="M117" s="250">
        <f>'T2 2024'!I118</f>
        <v>0</v>
      </c>
      <c r="N117" s="251">
        <f>'T2 2024'!J118</f>
        <v>0</v>
      </c>
      <c r="O117" s="247">
        <f>'T3 2024'!H118</f>
        <v>0</v>
      </c>
      <c r="P117" s="248">
        <f>'T3 2024'!I118</f>
        <v>0</v>
      </c>
      <c r="Q117" s="248">
        <f>'T3 2024'!J118</f>
        <v>0</v>
      </c>
      <c r="R117" s="248">
        <f>'T3 2024'!K118</f>
        <v>0</v>
      </c>
      <c r="S117" s="249">
        <f>'T3 2024'!L118</f>
        <v>0</v>
      </c>
      <c r="T117" s="252">
        <f>'T4 2024'!H118</f>
        <v>0</v>
      </c>
      <c r="U117" s="203">
        <f t="shared" si="30"/>
        <v>0</v>
      </c>
      <c r="V117" s="241">
        <f t="shared" si="31"/>
        <v>0</v>
      </c>
      <c r="W117" s="86"/>
      <c r="X117" s="242" t="b">
        <f>'T1 2024'!T118</f>
        <v>0</v>
      </c>
      <c r="Y117" s="243">
        <f>'T2 2024'!S118</f>
        <v>0</v>
      </c>
      <c r="Z117" s="244">
        <f t="shared" si="32"/>
        <v>0</v>
      </c>
      <c r="AA117" s="245">
        <f t="shared" si="34"/>
        <v>0</v>
      </c>
      <c r="AB117" s="86"/>
      <c r="AC117" s="152">
        <f>'T2 2024'!S118</f>
        <v>0</v>
      </c>
      <c r="AD117" s="245">
        <f t="shared" si="33"/>
        <v>0</v>
      </c>
      <c r="AE117" s="86"/>
      <c r="AF117" s="92">
        <f t="shared" si="35"/>
        <v>0</v>
      </c>
      <c r="AG117" s="604"/>
      <c r="AH117" s="84"/>
      <c r="AI117" s="56">
        <f t="shared" si="22"/>
        <v>0</v>
      </c>
      <c r="AJ117" s="56">
        <f t="shared" si="23"/>
        <v>0</v>
      </c>
      <c r="AK117" s="56">
        <f t="shared" si="24"/>
        <v>0</v>
      </c>
      <c r="AL117" s="56">
        <f t="shared" si="25"/>
        <v>0</v>
      </c>
      <c r="AM117" s="56">
        <f t="shared" si="26"/>
        <v>0</v>
      </c>
      <c r="AN117" s="56">
        <f t="shared" si="27"/>
        <v>0</v>
      </c>
      <c r="AO117" s="56">
        <f t="shared" si="28"/>
        <v>0</v>
      </c>
    </row>
    <row r="118" spans="2:41" x14ac:dyDescent="0.25">
      <c r="B118" s="82"/>
      <c r="C118" s="246">
        <f>'T1 2024'!C119</f>
        <v>108</v>
      </c>
      <c r="D118" s="94">
        <f>'T1 2024'!D119</f>
        <v>0</v>
      </c>
      <c r="E118" s="142">
        <f>'T1 2024'!E119</f>
        <v>0</v>
      </c>
      <c r="F118" s="142">
        <f>'T1 2024'!F119</f>
        <v>0</v>
      </c>
      <c r="G118" s="142">
        <f>'T1 2024'!G119</f>
        <v>0</v>
      </c>
      <c r="H118" s="247">
        <f>'T1 2024'!H119</f>
        <v>0</v>
      </c>
      <c r="I118" s="248">
        <f>'T1 2024'!I119</f>
        <v>0</v>
      </c>
      <c r="J118" s="248">
        <f>'T1 2024'!J119</f>
        <v>0</v>
      </c>
      <c r="K118" s="249">
        <f>'T1 2024'!K119</f>
        <v>0</v>
      </c>
      <c r="L118" s="250">
        <f>'T2 2024'!H119</f>
        <v>0</v>
      </c>
      <c r="M118" s="250">
        <f>'T2 2024'!I119</f>
        <v>0</v>
      </c>
      <c r="N118" s="251">
        <f>'T2 2024'!J119</f>
        <v>0</v>
      </c>
      <c r="O118" s="247">
        <f>'T3 2024'!H119</f>
        <v>0</v>
      </c>
      <c r="P118" s="248">
        <f>'T3 2024'!I119</f>
        <v>0</v>
      </c>
      <c r="Q118" s="248">
        <f>'T3 2024'!J119</f>
        <v>0</v>
      </c>
      <c r="R118" s="248">
        <f>'T3 2024'!K119</f>
        <v>0</v>
      </c>
      <c r="S118" s="249">
        <f>'T3 2024'!L119</f>
        <v>0</v>
      </c>
      <c r="T118" s="252">
        <f>'T4 2024'!H119</f>
        <v>0</v>
      </c>
      <c r="U118" s="203">
        <f t="shared" si="30"/>
        <v>0</v>
      </c>
      <c r="V118" s="241">
        <f t="shared" si="31"/>
        <v>0</v>
      </c>
      <c r="W118" s="86"/>
      <c r="X118" s="242" t="b">
        <f>'T1 2024'!T119</f>
        <v>0</v>
      </c>
      <c r="Y118" s="243">
        <f>'T2 2024'!S119</f>
        <v>0</v>
      </c>
      <c r="Z118" s="244">
        <f t="shared" si="32"/>
        <v>0</v>
      </c>
      <c r="AA118" s="245">
        <f t="shared" si="34"/>
        <v>0</v>
      </c>
      <c r="AB118" s="86"/>
      <c r="AC118" s="152">
        <f>'T2 2024'!S119</f>
        <v>0</v>
      </c>
      <c r="AD118" s="245">
        <f t="shared" si="33"/>
        <v>0</v>
      </c>
      <c r="AE118" s="86"/>
      <c r="AF118" s="92">
        <f t="shared" si="35"/>
        <v>0</v>
      </c>
      <c r="AG118" s="604"/>
      <c r="AH118" s="84"/>
      <c r="AI118" s="56">
        <f t="shared" si="22"/>
        <v>0</v>
      </c>
      <c r="AJ118" s="56">
        <f t="shared" si="23"/>
        <v>0</v>
      </c>
      <c r="AK118" s="56">
        <f t="shared" si="24"/>
        <v>0</v>
      </c>
      <c r="AL118" s="56">
        <f t="shared" si="25"/>
        <v>0</v>
      </c>
      <c r="AM118" s="56">
        <f t="shared" si="26"/>
        <v>0</v>
      </c>
      <c r="AN118" s="56">
        <f t="shared" si="27"/>
        <v>0</v>
      </c>
      <c r="AO118" s="56">
        <f t="shared" si="28"/>
        <v>0</v>
      </c>
    </row>
    <row r="119" spans="2:41" x14ac:dyDescent="0.25">
      <c r="B119" s="82"/>
      <c r="C119" s="246">
        <f>'T1 2024'!C120</f>
        <v>109</v>
      </c>
      <c r="D119" s="94">
        <f>'T1 2024'!D120</f>
        <v>0</v>
      </c>
      <c r="E119" s="142">
        <f>'T1 2024'!E120</f>
        <v>0</v>
      </c>
      <c r="F119" s="142">
        <f>'T1 2024'!F120</f>
        <v>0</v>
      </c>
      <c r="G119" s="142">
        <f>'T1 2024'!G120</f>
        <v>0</v>
      </c>
      <c r="H119" s="247">
        <f>'T1 2024'!H120</f>
        <v>0</v>
      </c>
      <c r="I119" s="248">
        <f>'T1 2024'!I120</f>
        <v>0</v>
      </c>
      <c r="J119" s="248">
        <f>'T1 2024'!J120</f>
        <v>0</v>
      </c>
      <c r="K119" s="249">
        <f>'T1 2024'!K120</f>
        <v>0</v>
      </c>
      <c r="L119" s="250">
        <f>'T2 2024'!H120</f>
        <v>0</v>
      </c>
      <c r="M119" s="250">
        <f>'T2 2024'!I120</f>
        <v>0</v>
      </c>
      <c r="N119" s="251">
        <f>'T2 2024'!J120</f>
        <v>0</v>
      </c>
      <c r="O119" s="247">
        <f>'T3 2024'!H120</f>
        <v>0</v>
      </c>
      <c r="P119" s="248">
        <f>'T3 2024'!I120</f>
        <v>0</v>
      </c>
      <c r="Q119" s="248">
        <f>'T3 2024'!J120</f>
        <v>0</v>
      </c>
      <c r="R119" s="248">
        <f>'T3 2024'!K120</f>
        <v>0</v>
      </c>
      <c r="S119" s="249">
        <f>'T3 2024'!L120</f>
        <v>0</v>
      </c>
      <c r="T119" s="252">
        <f>'T4 2024'!H120</f>
        <v>0</v>
      </c>
      <c r="U119" s="203">
        <f t="shared" si="30"/>
        <v>0</v>
      </c>
      <c r="V119" s="241">
        <f t="shared" si="31"/>
        <v>0</v>
      </c>
      <c r="W119" s="86"/>
      <c r="X119" s="242" t="b">
        <f>'T1 2024'!T120</f>
        <v>0</v>
      </c>
      <c r="Y119" s="243">
        <f>'T2 2024'!S120</f>
        <v>0</v>
      </c>
      <c r="Z119" s="244">
        <f t="shared" si="32"/>
        <v>0</v>
      </c>
      <c r="AA119" s="245">
        <f t="shared" si="34"/>
        <v>0</v>
      </c>
      <c r="AB119" s="86"/>
      <c r="AC119" s="152">
        <f>'T2 2024'!S120</f>
        <v>0</v>
      </c>
      <c r="AD119" s="245">
        <f t="shared" si="33"/>
        <v>0</v>
      </c>
      <c r="AE119" s="86"/>
      <c r="AF119" s="92">
        <f t="shared" si="35"/>
        <v>0</v>
      </c>
      <c r="AG119" s="604"/>
      <c r="AH119" s="84"/>
      <c r="AI119" s="56">
        <f t="shared" si="22"/>
        <v>0</v>
      </c>
      <c r="AJ119" s="56">
        <f t="shared" si="23"/>
        <v>0</v>
      </c>
      <c r="AK119" s="56">
        <f t="shared" si="24"/>
        <v>0</v>
      </c>
      <c r="AL119" s="56">
        <f t="shared" si="25"/>
        <v>0</v>
      </c>
      <c r="AM119" s="56">
        <f t="shared" si="26"/>
        <v>0</v>
      </c>
      <c r="AN119" s="56">
        <f t="shared" si="27"/>
        <v>0</v>
      </c>
      <c r="AO119" s="56">
        <f t="shared" si="28"/>
        <v>0</v>
      </c>
    </row>
    <row r="120" spans="2:41" x14ac:dyDescent="0.25">
      <c r="B120" s="82"/>
      <c r="C120" s="246">
        <f>'T1 2024'!C121</f>
        <v>110</v>
      </c>
      <c r="D120" s="94">
        <f>'T1 2024'!D121</f>
        <v>0</v>
      </c>
      <c r="E120" s="142">
        <f>'T1 2024'!E121</f>
        <v>0</v>
      </c>
      <c r="F120" s="142">
        <f>'T1 2024'!F121</f>
        <v>0</v>
      </c>
      <c r="G120" s="142">
        <f>'T1 2024'!G121</f>
        <v>0</v>
      </c>
      <c r="H120" s="247">
        <f>'T1 2024'!H121</f>
        <v>0</v>
      </c>
      <c r="I120" s="248">
        <f>'T1 2024'!I121</f>
        <v>0</v>
      </c>
      <c r="J120" s="248">
        <f>'T1 2024'!J121</f>
        <v>0</v>
      </c>
      <c r="K120" s="249">
        <f>'T1 2024'!K121</f>
        <v>0</v>
      </c>
      <c r="L120" s="250">
        <f>'T2 2024'!H121</f>
        <v>0</v>
      </c>
      <c r="M120" s="250">
        <f>'T2 2024'!I121</f>
        <v>0</v>
      </c>
      <c r="N120" s="251">
        <f>'T2 2024'!J121</f>
        <v>0</v>
      </c>
      <c r="O120" s="247">
        <f>'T3 2024'!H121</f>
        <v>0</v>
      </c>
      <c r="P120" s="248">
        <f>'T3 2024'!I121</f>
        <v>0</v>
      </c>
      <c r="Q120" s="248">
        <f>'T3 2024'!J121</f>
        <v>0</v>
      </c>
      <c r="R120" s="248">
        <f>'T3 2024'!K121</f>
        <v>0</v>
      </c>
      <c r="S120" s="249">
        <f>'T3 2024'!L121</f>
        <v>0</v>
      </c>
      <c r="T120" s="252">
        <f>'T4 2024'!H121</f>
        <v>0</v>
      </c>
      <c r="U120" s="203">
        <f t="shared" si="30"/>
        <v>0</v>
      </c>
      <c r="V120" s="241">
        <f t="shared" si="31"/>
        <v>0</v>
      </c>
      <c r="W120" s="86"/>
      <c r="X120" s="242" t="b">
        <f>'T1 2024'!T121</f>
        <v>0</v>
      </c>
      <c r="Y120" s="243">
        <f>'T2 2024'!S121</f>
        <v>0</v>
      </c>
      <c r="Z120" s="244">
        <f t="shared" si="32"/>
        <v>0</v>
      </c>
      <c r="AA120" s="245">
        <f t="shared" si="34"/>
        <v>0</v>
      </c>
      <c r="AB120" s="86"/>
      <c r="AC120" s="152">
        <f>'T2 2024'!S121</f>
        <v>0</v>
      </c>
      <c r="AD120" s="245">
        <f t="shared" si="33"/>
        <v>0</v>
      </c>
      <c r="AE120" s="86"/>
      <c r="AF120" s="92">
        <f t="shared" si="35"/>
        <v>0</v>
      </c>
      <c r="AG120" s="604"/>
      <c r="AH120" s="84"/>
      <c r="AI120" s="56">
        <f t="shared" si="22"/>
        <v>0</v>
      </c>
      <c r="AJ120" s="56">
        <f t="shared" si="23"/>
        <v>0</v>
      </c>
      <c r="AK120" s="56">
        <f t="shared" si="24"/>
        <v>0</v>
      </c>
      <c r="AL120" s="56">
        <f t="shared" si="25"/>
        <v>0</v>
      </c>
      <c r="AM120" s="56">
        <f t="shared" si="26"/>
        <v>0</v>
      </c>
      <c r="AN120" s="56">
        <f t="shared" si="27"/>
        <v>0</v>
      </c>
      <c r="AO120" s="56">
        <f t="shared" si="28"/>
        <v>0</v>
      </c>
    </row>
    <row r="121" spans="2:41" x14ac:dyDescent="0.25">
      <c r="B121" s="82"/>
      <c r="C121" s="246">
        <f>'T1 2024'!C122</f>
        <v>111</v>
      </c>
      <c r="D121" s="94">
        <f>'T1 2024'!D122</f>
        <v>0</v>
      </c>
      <c r="E121" s="142">
        <f>'T1 2024'!E122</f>
        <v>0</v>
      </c>
      <c r="F121" s="142">
        <f>'T1 2024'!F122</f>
        <v>0</v>
      </c>
      <c r="G121" s="142">
        <f>'T1 2024'!G122</f>
        <v>0</v>
      </c>
      <c r="H121" s="247">
        <f>'T1 2024'!H122</f>
        <v>0</v>
      </c>
      <c r="I121" s="248">
        <f>'T1 2024'!I122</f>
        <v>0</v>
      </c>
      <c r="J121" s="248">
        <f>'T1 2024'!J122</f>
        <v>0</v>
      </c>
      <c r="K121" s="249">
        <f>'T1 2024'!K122</f>
        <v>0</v>
      </c>
      <c r="L121" s="250">
        <f>'T2 2024'!H122</f>
        <v>0</v>
      </c>
      <c r="M121" s="250">
        <f>'T2 2024'!I122</f>
        <v>0</v>
      </c>
      <c r="N121" s="251">
        <f>'T2 2024'!J122</f>
        <v>0</v>
      </c>
      <c r="O121" s="247">
        <f>'T3 2024'!H122</f>
        <v>0</v>
      </c>
      <c r="P121" s="248">
        <f>'T3 2024'!I122</f>
        <v>0</v>
      </c>
      <c r="Q121" s="248">
        <f>'T3 2024'!J122</f>
        <v>0</v>
      </c>
      <c r="R121" s="248">
        <f>'T3 2024'!K122</f>
        <v>0</v>
      </c>
      <c r="S121" s="249">
        <f>'T3 2024'!L122</f>
        <v>0</v>
      </c>
      <c r="T121" s="252">
        <f>'T4 2024'!H122</f>
        <v>0</v>
      </c>
      <c r="U121" s="203">
        <f t="shared" si="30"/>
        <v>0</v>
      </c>
      <c r="V121" s="241">
        <f t="shared" si="31"/>
        <v>0</v>
      </c>
      <c r="W121" s="86"/>
      <c r="X121" s="242" t="b">
        <f>'T1 2024'!T122</f>
        <v>0</v>
      </c>
      <c r="Y121" s="243">
        <f>'T2 2024'!S122</f>
        <v>0</v>
      </c>
      <c r="Z121" s="244">
        <f t="shared" si="32"/>
        <v>0</v>
      </c>
      <c r="AA121" s="245">
        <f t="shared" si="34"/>
        <v>0</v>
      </c>
      <c r="AB121" s="86"/>
      <c r="AC121" s="152">
        <f>'T2 2024'!S122</f>
        <v>0</v>
      </c>
      <c r="AD121" s="245">
        <f t="shared" si="33"/>
        <v>0</v>
      </c>
      <c r="AE121" s="86"/>
      <c r="AF121" s="92">
        <f t="shared" si="35"/>
        <v>0</v>
      </c>
      <c r="AG121" s="604"/>
      <c r="AH121" s="84"/>
      <c r="AI121" s="56">
        <f t="shared" si="22"/>
        <v>0</v>
      </c>
      <c r="AJ121" s="56">
        <f t="shared" si="23"/>
        <v>0</v>
      </c>
      <c r="AK121" s="56">
        <f t="shared" si="24"/>
        <v>0</v>
      </c>
      <c r="AL121" s="56">
        <f t="shared" si="25"/>
        <v>0</v>
      </c>
      <c r="AM121" s="56">
        <f t="shared" si="26"/>
        <v>0</v>
      </c>
      <c r="AN121" s="56">
        <f t="shared" si="27"/>
        <v>0</v>
      </c>
      <c r="AO121" s="56">
        <f t="shared" si="28"/>
        <v>0</v>
      </c>
    </row>
    <row r="122" spans="2:41" x14ac:dyDescent="0.25">
      <c r="B122" s="82"/>
      <c r="C122" s="246">
        <f>'T1 2024'!C123</f>
        <v>112</v>
      </c>
      <c r="D122" s="94">
        <f>'T1 2024'!D123</f>
        <v>0</v>
      </c>
      <c r="E122" s="142">
        <f>'T1 2024'!E123</f>
        <v>0</v>
      </c>
      <c r="F122" s="142">
        <f>'T1 2024'!F123</f>
        <v>0</v>
      </c>
      <c r="G122" s="142">
        <f>'T1 2024'!G123</f>
        <v>0</v>
      </c>
      <c r="H122" s="247">
        <f>'T1 2024'!H123</f>
        <v>0</v>
      </c>
      <c r="I122" s="248">
        <f>'T1 2024'!I123</f>
        <v>0</v>
      </c>
      <c r="J122" s="248">
        <f>'T1 2024'!J123</f>
        <v>0</v>
      </c>
      <c r="K122" s="249">
        <f>'T1 2024'!K123</f>
        <v>0</v>
      </c>
      <c r="L122" s="250">
        <f>'T2 2024'!H123</f>
        <v>0</v>
      </c>
      <c r="M122" s="250">
        <f>'T2 2024'!I123</f>
        <v>0</v>
      </c>
      <c r="N122" s="251">
        <f>'T2 2024'!J123</f>
        <v>0</v>
      </c>
      <c r="O122" s="247">
        <f>'T3 2024'!H123</f>
        <v>0</v>
      </c>
      <c r="P122" s="248">
        <f>'T3 2024'!I123</f>
        <v>0</v>
      </c>
      <c r="Q122" s="248">
        <f>'T3 2024'!J123</f>
        <v>0</v>
      </c>
      <c r="R122" s="248">
        <f>'T3 2024'!K123</f>
        <v>0</v>
      </c>
      <c r="S122" s="249">
        <f>'T3 2024'!L123</f>
        <v>0</v>
      </c>
      <c r="T122" s="252">
        <f>'T4 2024'!H123</f>
        <v>0</v>
      </c>
      <c r="U122" s="203">
        <f t="shared" si="30"/>
        <v>0</v>
      </c>
      <c r="V122" s="241">
        <f t="shared" si="31"/>
        <v>0</v>
      </c>
      <c r="W122" s="86"/>
      <c r="X122" s="242" t="b">
        <f>'T1 2024'!T123</f>
        <v>0</v>
      </c>
      <c r="Y122" s="243">
        <f>'T2 2024'!S123</f>
        <v>0</v>
      </c>
      <c r="Z122" s="244">
        <f t="shared" si="32"/>
        <v>0</v>
      </c>
      <c r="AA122" s="245">
        <f t="shared" si="34"/>
        <v>0</v>
      </c>
      <c r="AB122" s="86"/>
      <c r="AC122" s="152">
        <f>'T2 2024'!S123</f>
        <v>0</v>
      </c>
      <c r="AD122" s="245">
        <f t="shared" si="33"/>
        <v>0</v>
      </c>
      <c r="AE122" s="86"/>
      <c r="AF122" s="92">
        <f t="shared" si="35"/>
        <v>0</v>
      </c>
      <c r="AG122" s="604"/>
      <c r="AH122" s="84"/>
      <c r="AI122" s="56">
        <f t="shared" si="22"/>
        <v>0</v>
      </c>
      <c r="AJ122" s="56">
        <f t="shared" si="23"/>
        <v>0</v>
      </c>
      <c r="AK122" s="56">
        <f t="shared" si="24"/>
        <v>0</v>
      </c>
      <c r="AL122" s="56">
        <f t="shared" si="25"/>
        <v>0</v>
      </c>
      <c r="AM122" s="56">
        <f t="shared" si="26"/>
        <v>0</v>
      </c>
      <c r="AN122" s="56">
        <f t="shared" si="27"/>
        <v>0</v>
      </c>
      <c r="AO122" s="56">
        <f t="shared" si="28"/>
        <v>0</v>
      </c>
    </row>
    <row r="123" spans="2:41" x14ac:dyDescent="0.25">
      <c r="B123" s="82"/>
      <c r="C123" s="246">
        <f>'T1 2024'!C124</f>
        <v>113</v>
      </c>
      <c r="D123" s="94">
        <f>'T1 2024'!D124</f>
        <v>0</v>
      </c>
      <c r="E123" s="142">
        <f>'T1 2024'!E124</f>
        <v>0</v>
      </c>
      <c r="F123" s="142">
        <f>'T1 2024'!F124</f>
        <v>0</v>
      </c>
      <c r="G123" s="142">
        <f>'T1 2024'!G124</f>
        <v>0</v>
      </c>
      <c r="H123" s="247">
        <f>'T1 2024'!H124</f>
        <v>0</v>
      </c>
      <c r="I123" s="248">
        <f>'T1 2024'!I124</f>
        <v>0</v>
      </c>
      <c r="J123" s="248">
        <f>'T1 2024'!J124</f>
        <v>0</v>
      </c>
      <c r="K123" s="249">
        <f>'T1 2024'!K124</f>
        <v>0</v>
      </c>
      <c r="L123" s="250">
        <f>'T2 2024'!H124</f>
        <v>0</v>
      </c>
      <c r="M123" s="250">
        <f>'T2 2024'!I124</f>
        <v>0</v>
      </c>
      <c r="N123" s="251">
        <f>'T2 2024'!J124</f>
        <v>0</v>
      </c>
      <c r="O123" s="247">
        <f>'T3 2024'!H124</f>
        <v>0</v>
      </c>
      <c r="P123" s="248">
        <f>'T3 2024'!I124</f>
        <v>0</v>
      </c>
      <c r="Q123" s="248">
        <f>'T3 2024'!J124</f>
        <v>0</v>
      </c>
      <c r="R123" s="248">
        <f>'T3 2024'!K124</f>
        <v>0</v>
      </c>
      <c r="S123" s="249">
        <f>'T3 2024'!L124</f>
        <v>0</v>
      </c>
      <c r="T123" s="252">
        <f>'T4 2024'!H124</f>
        <v>0</v>
      </c>
      <c r="U123" s="203">
        <f t="shared" si="30"/>
        <v>0</v>
      </c>
      <c r="V123" s="241">
        <f t="shared" si="31"/>
        <v>0</v>
      </c>
      <c r="W123" s="86"/>
      <c r="X123" s="242" t="b">
        <f>'T1 2024'!T124</f>
        <v>0</v>
      </c>
      <c r="Y123" s="243">
        <f>'T2 2024'!S124</f>
        <v>0</v>
      </c>
      <c r="Z123" s="244">
        <f t="shared" si="32"/>
        <v>0</v>
      </c>
      <c r="AA123" s="245">
        <f t="shared" si="34"/>
        <v>0</v>
      </c>
      <c r="AB123" s="86"/>
      <c r="AC123" s="152">
        <f>'T2 2024'!S124</f>
        <v>0</v>
      </c>
      <c r="AD123" s="245">
        <f t="shared" si="33"/>
        <v>0</v>
      </c>
      <c r="AE123" s="86"/>
      <c r="AF123" s="92">
        <f t="shared" si="35"/>
        <v>0</v>
      </c>
      <c r="AG123" s="604"/>
      <c r="AH123" s="84"/>
      <c r="AI123" s="56">
        <f t="shared" si="22"/>
        <v>0</v>
      </c>
      <c r="AJ123" s="56">
        <f t="shared" si="23"/>
        <v>0</v>
      </c>
      <c r="AK123" s="56">
        <f t="shared" si="24"/>
        <v>0</v>
      </c>
      <c r="AL123" s="56">
        <f t="shared" si="25"/>
        <v>0</v>
      </c>
      <c r="AM123" s="56">
        <f t="shared" si="26"/>
        <v>0</v>
      </c>
      <c r="AN123" s="56">
        <f t="shared" si="27"/>
        <v>0</v>
      </c>
      <c r="AO123" s="56">
        <f t="shared" si="28"/>
        <v>0</v>
      </c>
    </row>
    <row r="124" spans="2:41" x14ac:dyDescent="0.25">
      <c r="B124" s="82"/>
      <c r="C124" s="246">
        <f>'T1 2024'!C125</f>
        <v>114</v>
      </c>
      <c r="D124" s="94">
        <f>'T1 2024'!D125</f>
        <v>0</v>
      </c>
      <c r="E124" s="142">
        <f>'T1 2024'!E125</f>
        <v>0</v>
      </c>
      <c r="F124" s="142">
        <f>'T1 2024'!F125</f>
        <v>0</v>
      </c>
      <c r="G124" s="142">
        <f>'T1 2024'!G125</f>
        <v>0</v>
      </c>
      <c r="H124" s="247">
        <f>'T1 2024'!H125</f>
        <v>0</v>
      </c>
      <c r="I124" s="248">
        <f>'T1 2024'!I125</f>
        <v>0</v>
      </c>
      <c r="J124" s="248">
        <f>'T1 2024'!J125</f>
        <v>0</v>
      </c>
      <c r="K124" s="249">
        <f>'T1 2024'!K125</f>
        <v>0</v>
      </c>
      <c r="L124" s="250">
        <f>'T2 2024'!H125</f>
        <v>0</v>
      </c>
      <c r="M124" s="250">
        <f>'T2 2024'!I125</f>
        <v>0</v>
      </c>
      <c r="N124" s="251">
        <f>'T2 2024'!J125</f>
        <v>0</v>
      </c>
      <c r="O124" s="247">
        <f>'T3 2024'!H125</f>
        <v>0</v>
      </c>
      <c r="P124" s="248">
        <f>'T3 2024'!I125</f>
        <v>0</v>
      </c>
      <c r="Q124" s="248">
        <f>'T3 2024'!J125</f>
        <v>0</v>
      </c>
      <c r="R124" s="248">
        <f>'T3 2024'!K125</f>
        <v>0</v>
      </c>
      <c r="S124" s="249">
        <f>'T3 2024'!L125</f>
        <v>0</v>
      </c>
      <c r="T124" s="252">
        <f>'T4 2024'!H125</f>
        <v>0</v>
      </c>
      <c r="U124" s="203">
        <f t="shared" si="30"/>
        <v>0</v>
      </c>
      <c r="V124" s="241">
        <f t="shared" si="31"/>
        <v>0</v>
      </c>
      <c r="W124" s="86"/>
      <c r="X124" s="242" t="b">
        <f>'T1 2024'!T125</f>
        <v>0</v>
      </c>
      <c r="Y124" s="243">
        <f>'T2 2024'!S125</f>
        <v>0</v>
      </c>
      <c r="Z124" s="244">
        <f t="shared" si="32"/>
        <v>0</v>
      </c>
      <c r="AA124" s="245">
        <f t="shared" si="34"/>
        <v>0</v>
      </c>
      <c r="AB124" s="86"/>
      <c r="AC124" s="152">
        <f>'T2 2024'!S125</f>
        <v>0</v>
      </c>
      <c r="AD124" s="245">
        <f t="shared" si="33"/>
        <v>0</v>
      </c>
      <c r="AE124" s="86"/>
      <c r="AF124" s="92">
        <f t="shared" si="35"/>
        <v>0</v>
      </c>
      <c r="AG124" s="604"/>
      <c r="AH124" s="84"/>
      <c r="AI124" s="56">
        <f t="shared" si="22"/>
        <v>0</v>
      </c>
      <c r="AJ124" s="56">
        <f t="shared" si="23"/>
        <v>0</v>
      </c>
      <c r="AK124" s="56">
        <f t="shared" si="24"/>
        <v>0</v>
      </c>
      <c r="AL124" s="56">
        <f t="shared" si="25"/>
        <v>0</v>
      </c>
      <c r="AM124" s="56">
        <f t="shared" si="26"/>
        <v>0</v>
      </c>
      <c r="AN124" s="56">
        <f t="shared" si="27"/>
        <v>0</v>
      </c>
      <c r="AO124" s="56">
        <f t="shared" si="28"/>
        <v>0</v>
      </c>
    </row>
    <row r="125" spans="2:41" x14ac:dyDescent="0.25">
      <c r="B125" s="82"/>
      <c r="C125" s="246">
        <f>'T1 2024'!C126</f>
        <v>115</v>
      </c>
      <c r="D125" s="94">
        <f>'T1 2024'!D126</f>
        <v>0</v>
      </c>
      <c r="E125" s="142">
        <f>'T1 2024'!E126</f>
        <v>0</v>
      </c>
      <c r="F125" s="142">
        <f>'T1 2024'!F126</f>
        <v>0</v>
      </c>
      <c r="G125" s="142">
        <f>'T1 2024'!G126</f>
        <v>0</v>
      </c>
      <c r="H125" s="247">
        <f>'T1 2024'!H126</f>
        <v>0</v>
      </c>
      <c r="I125" s="248">
        <f>'T1 2024'!I126</f>
        <v>0</v>
      </c>
      <c r="J125" s="248">
        <f>'T1 2024'!J126</f>
        <v>0</v>
      </c>
      <c r="K125" s="249">
        <f>'T1 2024'!K126</f>
        <v>0</v>
      </c>
      <c r="L125" s="250">
        <f>'T2 2024'!H126</f>
        <v>0</v>
      </c>
      <c r="M125" s="250">
        <f>'T2 2024'!I126</f>
        <v>0</v>
      </c>
      <c r="N125" s="251">
        <f>'T2 2024'!J126</f>
        <v>0</v>
      </c>
      <c r="O125" s="247">
        <f>'T3 2024'!H126</f>
        <v>0</v>
      </c>
      <c r="P125" s="248">
        <f>'T3 2024'!I126</f>
        <v>0</v>
      </c>
      <c r="Q125" s="248">
        <f>'T3 2024'!J126</f>
        <v>0</v>
      </c>
      <c r="R125" s="248">
        <f>'T3 2024'!K126</f>
        <v>0</v>
      </c>
      <c r="S125" s="249">
        <f>'T3 2024'!L126</f>
        <v>0</v>
      </c>
      <c r="T125" s="252">
        <f>'T4 2024'!H126</f>
        <v>0</v>
      </c>
      <c r="U125" s="203">
        <f t="shared" si="30"/>
        <v>0</v>
      </c>
      <c r="V125" s="241">
        <f t="shared" si="31"/>
        <v>0</v>
      </c>
      <c r="W125" s="86"/>
      <c r="X125" s="242" t="b">
        <f>'T1 2024'!T126</f>
        <v>0</v>
      </c>
      <c r="Y125" s="243">
        <f>'T2 2024'!S126</f>
        <v>0</v>
      </c>
      <c r="Z125" s="244">
        <f t="shared" si="32"/>
        <v>0</v>
      </c>
      <c r="AA125" s="245">
        <f t="shared" si="34"/>
        <v>0</v>
      </c>
      <c r="AB125" s="86"/>
      <c r="AC125" s="152">
        <f>'T2 2024'!S126</f>
        <v>0</v>
      </c>
      <c r="AD125" s="245">
        <f t="shared" si="33"/>
        <v>0</v>
      </c>
      <c r="AE125" s="86"/>
      <c r="AF125" s="92">
        <f t="shared" si="35"/>
        <v>0</v>
      </c>
      <c r="AG125" s="604"/>
      <c r="AH125" s="84"/>
      <c r="AI125" s="56">
        <f t="shared" si="22"/>
        <v>0</v>
      </c>
      <c r="AJ125" s="56">
        <f t="shared" si="23"/>
        <v>0</v>
      </c>
      <c r="AK125" s="56">
        <f t="shared" si="24"/>
        <v>0</v>
      </c>
      <c r="AL125" s="56">
        <f t="shared" si="25"/>
        <v>0</v>
      </c>
      <c r="AM125" s="56">
        <f t="shared" si="26"/>
        <v>0</v>
      </c>
      <c r="AN125" s="56">
        <f t="shared" si="27"/>
        <v>0</v>
      </c>
      <c r="AO125" s="56">
        <f t="shared" si="28"/>
        <v>0</v>
      </c>
    </row>
    <row r="126" spans="2:41" x14ac:dyDescent="0.25">
      <c r="B126" s="82"/>
      <c r="C126" s="246">
        <f>'T1 2024'!C127</f>
        <v>116</v>
      </c>
      <c r="D126" s="94">
        <f>'T1 2024'!D127</f>
        <v>0</v>
      </c>
      <c r="E126" s="142">
        <f>'T1 2024'!E127</f>
        <v>0</v>
      </c>
      <c r="F126" s="142">
        <f>'T1 2024'!F127</f>
        <v>0</v>
      </c>
      <c r="G126" s="142">
        <f>'T1 2024'!G127</f>
        <v>0</v>
      </c>
      <c r="H126" s="247">
        <f>'T1 2024'!H127</f>
        <v>0</v>
      </c>
      <c r="I126" s="248">
        <f>'T1 2024'!I127</f>
        <v>0</v>
      </c>
      <c r="J126" s="248">
        <f>'T1 2024'!J127</f>
        <v>0</v>
      </c>
      <c r="K126" s="249">
        <f>'T1 2024'!K127</f>
        <v>0</v>
      </c>
      <c r="L126" s="250">
        <f>'T2 2024'!H127</f>
        <v>0</v>
      </c>
      <c r="M126" s="250">
        <f>'T2 2024'!I127</f>
        <v>0</v>
      </c>
      <c r="N126" s="251">
        <f>'T2 2024'!J127</f>
        <v>0</v>
      </c>
      <c r="O126" s="247">
        <f>'T3 2024'!H127</f>
        <v>0</v>
      </c>
      <c r="P126" s="248">
        <f>'T3 2024'!I127</f>
        <v>0</v>
      </c>
      <c r="Q126" s="248">
        <f>'T3 2024'!J127</f>
        <v>0</v>
      </c>
      <c r="R126" s="248">
        <f>'T3 2024'!K127</f>
        <v>0</v>
      </c>
      <c r="S126" s="249">
        <f>'T3 2024'!L127</f>
        <v>0</v>
      </c>
      <c r="T126" s="252">
        <f>'T4 2024'!H127</f>
        <v>0</v>
      </c>
      <c r="U126" s="203">
        <f t="shared" si="30"/>
        <v>0</v>
      </c>
      <c r="V126" s="241">
        <f t="shared" si="31"/>
        <v>0</v>
      </c>
      <c r="W126" s="86"/>
      <c r="X126" s="242" t="b">
        <f>'T1 2024'!T127</f>
        <v>0</v>
      </c>
      <c r="Y126" s="243">
        <f>'T2 2024'!S127</f>
        <v>0</v>
      </c>
      <c r="Z126" s="244">
        <f t="shared" si="32"/>
        <v>0</v>
      </c>
      <c r="AA126" s="245">
        <f t="shared" si="34"/>
        <v>0</v>
      </c>
      <c r="AB126" s="86"/>
      <c r="AC126" s="152">
        <f>'T2 2024'!S127</f>
        <v>0</v>
      </c>
      <c r="AD126" s="245">
        <f t="shared" si="33"/>
        <v>0</v>
      </c>
      <c r="AE126" s="86"/>
      <c r="AF126" s="92">
        <f t="shared" si="35"/>
        <v>0</v>
      </c>
      <c r="AG126" s="604"/>
      <c r="AH126" s="84"/>
      <c r="AI126" s="56">
        <f t="shared" si="22"/>
        <v>0</v>
      </c>
      <c r="AJ126" s="56">
        <f t="shared" si="23"/>
        <v>0</v>
      </c>
      <c r="AK126" s="56">
        <f t="shared" si="24"/>
        <v>0</v>
      </c>
      <c r="AL126" s="56">
        <f t="shared" si="25"/>
        <v>0</v>
      </c>
      <c r="AM126" s="56">
        <f t="shared" si="26"/>
        <v>0</v>
      </c>
      <c r="AN126" s="56">
        <f t="shared" si="27"/>
        <v>0</v>
      </c>
      <c r="AO126" s="56">
        <f t="shared" si="28"/>
        <v>0</v>
      </c>
    </row>
    <row r="127" spans="2:41" x14ac:dyDescent="0.25">
      <c r="B127" s="82"/>
      <c r="C127" s="246">
        <f>'T1 2024'!C128</f>
        <v>117</v>
      </c>
      <c r="D127" s="94">
        <f>'T1 2024'!D128</f>
        <v>0</v>
      </c>
      <c r="E127" s="142">
        <f>'T1 2024'!E128</f>
        <v>0</v>
      </c>
      <c r="F127" s="142">
        <f>'T1 2024'!F128</f>
        <v>0</v>
      </c>
      <c r="G127" s="142">
        <f>'T1 2024'!G128</f>
        <v>0</v>
      </c>
      <c r="H127" s="247">
        <f>'T1 2024'!H128</f>
        <v>0</v>
      </c>
      <c r="I127" s="248">
        <f>'T1 2024'!I128</f>
        <v>0</v>
      </c>
      <c r="J127" s="248">
        <f>'T1 2024'!J128</f>
        <v>0</v>
      </c>
      <c r="K127" s="249">
        <f>'T1 2024'!K128</f>
        <v>0</v>
      </c>
      <c r="L127" s="250">
        <f>'T2 2024'!H128</f>
        <v>0</v>
      </c>
      <c r="M127" s="250">
        <f>'T2 2024'!I128</f>
        <v>0</v>
      </c>
      <c r="N127" s="251">
        <f>'T2 2024'!J128</f>
        <v>0</v>
      </c>
      <c r="O127" s="247">
        <f>'T3 2024'!H128</f>
        <v>0</v>
      </c>
      <c r="P127" s="248">
        <f>'T3 2024'!I128</f>
        <v>0</v>
      </c>
      <c r="Q127" s="248">
        <f>'T3 2024'!J128</f>
        <v>0</v>
      </c>
      <c r="R127" s="248">
        <f>'T3 2024'!K128</f>
        <v>0</v>
      </c>
      <c r="S127" s="249">
        <f>'T3 2024'!L128</f>
        <v>0</v>
      </c>
      <c r="T127" s="252">
        <f>'T4 2024'!H128</f>
        <v>0</v>
      </c>
      <c r="U127" s="203">
        <f t="shared" si="30"/>
        <v>0</v>
      </c>
      <c r="V127" s="241">
        <f t="shared" si="31"/>
        <v>0</v>
      </c>
      <c r="W127" s="86"/>
      <c r="X127" s="242" t="b">
        <f>'T1 2024'!T128</f>
        <v>0</v>
      </c>
      <c r="Y127" s="243">
        <f>'T2 2024'!S128</f>
        <v>0</v>
      </c>
      <c r="Z127" s="244">
        <f t="shared" si="32"/>
        <v>0</v>
      </c>
      <c r="AA127" s="245">
        <f t="shared" si="34"/>
        <v>0</v>
      </c>
      <c r="AB127" s="86"/>
      <c r="AC127" s="152">
        <f>'T2 2024'!S128</f>
        <v>0</v>
      </c>
      <c r="AD127" s="245">
        <f t="shared" si="33"/>
        <v>0</v>
      </c>
      <c r="AE127" s="86"/>
      <c r="AF127" s="92">
        <f t="shared" si="35"/>
        <v>0</v>
      </c>
      <c r="AG127" s="604"/>
      <c r="AH127" s="84"/>
      <c r="AI127" s="56">
        <f t="shared" si="22"/>
        <v>0</v>
      </c>
      <c r="AJ127" s="56">
        <f t="shared" si="23"/>
        <v>0</v>
      </c>
      <c r="AK127" s="56">
        <f t="shared" si="24"/>
        <v>0</v>
      </c>
      <c r="AL127" s="56">
        <f t="shared" si="25"/>
        <v>0</v>
      </c>
      <c r="AM127" s="56">
        <f t="shared" si="26"/>
        <v>0</v>
      </c>
      <c r="AN127" s="56">
        <f t="shared" si="27"/>
        <v>0</v>
      </c>
      <c r="AO127" s="56">
        <f t="shared" si="28"/>
        <v>0</v>
      </c>
    </row>
    <row r="128" spans="2:41" x14ac:dyDescent="0.25">
      <c r="B128" s="82"/>
      <c r="C128" s="246">
        <f>'T1 2024'!C129</f>
        <v>118</v>
      </c>
      <c r="D128" s="94">
        <f>'T1 2024'!D129</f>
        <v>0</v>
      </c>
      <c r="E128" s="142">
        <f>'T1 2024'!E129</f>
        <v>0</v>
      </c>
      <c r="F128" s="142">
        <f>'T1 2024'!F129</f>
        <v>0</v>
      </c>
      <c r="G128" s="142">
        <f>'T1 2024'!G129</f>
        <v>0</v>
      </c>
      <c r="H128" s="247">
        <f>'T1 2024'!H129</f>
        <v>0</v>
      </c>
      <c r="I128" s="248">
        <f>'T1 2024'!I129</f>
        <v>0</v>
      </c>
      <c r="J128" s="248">
        <f>'T1 2024'!J129</f>
        <v>0</v>
      </c>
      <c r="K128" s="249">
        <f>'T1 2024'!K129</f>
        <v>0</v>
      </c>
      <c r="L128" s="250">
        <f>'T2 2024'!H129</f>
        <v>0</v>
      </c>
      <c r="M128" s="250">
        <f>'T2 2024'!I129</f>
        <v>0</v>
      </c>
      <c r="N128" s="251">
        <f>'T2 2024'!J129</f>
        <v>0</v>
      </c>
      <c r="O128" s="247">
        <f>'T3 2024'!H129</f>
        <v>0</v>
      </c>
      <c r="P128" s="248">
        <f>'T3 2024'!I129</f>
        <v>0</v>
      </c>
      <c r="Q128" s="248">
        <f>'T3 2024'!J129</f>
        <v>0</v>
      </c>
      <c r="R128" s="248">
        <f>'T3 2024'!K129</f>
        <v>0</v>
      </c>
      <c r="S128" s="249">
        <f>'T3 2024'!L129</f>
        <v>0</v>
      </c>
      <c r="T128" s="252">
        <f>'T4 2024'!H129</f>
        <v>0</v>
      </c>
      <c r="U128" s="203">
        <f t="shared" si="30"/>
        <v>0</v>
      </c>
      <c r="V128" s="241">
        <f t="shared" si="31"/>
        <v>0</v>
      </c>
      <c r="W128" s="86"/>
      <c r="X128" s="242" t="b">
        <f>'T1 2024'!T129</f>
        <v>0</v>
      </c>
      <c r="Y128" s="243">
        <f>'T2 2024'!S129</f>
        <v>0</v>
      </c>
      <c r="Z128" s="244">
        <f t="shared" si="32"/>
        <v>0</v>
      </c>
      <c r="AA128" s="245">
        <f t="shared" si="34"/>
        <v>0</v>
      </c>
      <c r="AB128" s="86"/>
      <c r="AC128" s="152">
        <f>'T2 2024'!S129</f>
        <v>0</v>
      </c>
      <c r="AD128" s="245">
        <f t="shared" si="33"/>
        <v>0</v>
      </c>
      <c r="AE128" s="86"/>
      <c r="AF128" s="92">
        <f t="shared" si="35"/>
        <v>0</v>
      </c>
      <c r="AG128" s="604"/>
      <c r="AH128" s="84"/>
      <c r="AI128" s="56">
        <f t="shared" si="22"/>
        <v>0</v>
      </c>
      <c r="AJ128" s="56">
        <f t="shared" si="23"/>
        <v>0</v>
      </c>
      <c r="AK128" s="56">
        <f t="shared" si="24"/>
        <v>0</v>
      </c>
      <c r="AL128" s="56">
        <f t="shared" si="25"/>
        <v>0</v>
      </c>
      <c r="AM128" s="56">
        <f t="shared" si="26"/>
        <v>0</v>
      </c>
      <c r="AN128" s="56">
        <f t="shared" si="27"/>
        <v>0</v>
      </c>
      <c r="AO128" s="56">
        <f t="shared" si="28"/>
        <v>0</v>
      </c>
    </row>
    <row r="129" spans="2:41" x14ac:dyDescent="0.25">
      <c r="B129" s="82"/>
      <c r="C129" s="246">
        <f>'T1 2024'!C130</f>
        <v>119</v>
      </c>
      <c r="D129" s="94">
        <f>'T1 2024'!D130</f>
        <v>0</v>
      </c>
      <c r="E129" s="142">
        <f>'T1 2024'!E130</f>
        <v>0</v>
      </c>
      <c r="F129" s="142">
        <f>'T1 2024'!F130</f>
        <v>0</v>
      </c>
      <c r="G129" s="142">
        <f>'T1 2024'!G130</f>
        <v>0</v>
      </c>
      <c r="H129" s="247">
        <f>'T1 2024'!H130</f>
        <v>0</v>
      </c>
      <c r="I129" s="248">
        <f>'T1 2024'!I130</f>
        <v>0</v>
      </c>
      <c r="J129" s="248">
        <f>'T1 2024'!J130</f>
        <v>0</v>
      </c>
      <c r="K129" s="249">
        <f>'T1 2024'!K130</f>
        <v>0</v>
      </c>
      <c r="L129" s="250">
        <f>'T2 2024'!H130</f>
        <v>0</v>
      </c>
      <c r="M129" s="250">
        <f>'T2 2024'!I130</f>
        <v>0</v>
      </c>
      <c r="N129" s="251">
        <f>'T2 2024'!J130</f>
        <v>0</v>
      </c>
      <c r="O129" s="247">
        <f>'T3 2024'!H130</f>
        <v>0</v>
      </c>
      <c r="P129" s="248">
        <f>'T3 2024'!I130</f>
        <v>0</v>
      </c>
      <c r="Q129" s="248">
        <f>'T3 2024'!J130</f>
        <v>0</v>
      </c>
      <c r="R129" s="248">
        <f>'T3 2024'!K130</f>
        <v>0</v>
      </c>
      <c r="S129" s="249">
        <f>'T3 2024'!L130</f>
        <v>0</v>
      </c>
      <c r="T129" s="252">
        <f>'T4 2024'!H130</f>
        <v>0</v>
      </c>
      <c r="U129" s="203">
        <f t="shared" si="30"/>
        <v>0</v>
      </c>
      <c r="V129" s="241">
        <f t="shared" si="31"/>
        <v>0</v>
      </c>
      <c r="W129" s="86"/>
      <c r="X129" s="242" t="b">
        <f>'T1 2024'!T130</f>
        <v>0</v>
      </c>
      <c r="Y129" s="243">
        <f>'T2 2024'!S130</f>
        <v>0</v>
      </c>
      <c r="Z129" s="244">
        <f t="shared" si="32"/>
        <v>0</v>
      </c>
      <c r="AA129" s="245">
        <f t="shared" si="34"/>
        <v>0</v>
      </c>
      <c r="AB129" s="86"/>
      <c r="AC129" s="152">
        <f>'T2 2024'!S130</f>
        <v>0</v>
      </c>
      <c r="AD129" s="245">
        <f t="shared" si="33"/>
        <v>0</v>
      </c>
      <c r="AE129" s="86"/>
      <c r="AF129" s="92">
        <f t="shared" si="35"/>
        <v>0</v>
      </c>
      <c r="AG129" s="604"/>
      <c r="AH129" s="84"/>
      <c r="AI129" s="56">
        <f t="shared" ref="AI129:AI192" si="36">IF(AF129&lt;29.9,IF(AF129&gt;0.1,1,0),0)</f>
        <v>0</v>
      </c>
      <c r="AJ129" s="56">
        <f t="shared" ref="AJ129:AJ192" si="37">IF(AF129&lt;39.9,IF(AF129&gt;29.9,1,0),0)</f>
        <v>0</v>
      </c>
      <c r="AK129" s="56">
        <f t="shared" ref="AK129:AK192" si="38">IF(AF129&lt;49.9,IF(AF129&gt;39.9,1,0),0)</f>
        <v>0</v>
      </c>
      <c r="AL129" s="56">
        <f t="shared" ref="AL129:AL192" si="39">IF(AF129&lt;59.9,IF(AF129&gt;49.9,1,0),0)</f>
        <v>0</v>
      </c>
      <c r="AM129" s="56">
        <f t="shared" ref="AM129:AM192" si="40">IF(AF129&lt;69.9,IF(AF129&gt;59.9,1,0),0)</f>
        <v>0</v>
      </c>
      <c r="AN129" s="56">
        <f t="shared" ref="AN129:AN192" si="41">IF(AF129&lt;79.9,IF(AF129&gt;69.9,1,0),0)</f>
        <v>0</v>
      </c>
      <c r="AO129" s="56">
        <f t="shared" ref="AO129:AO192" si="42">IF(AF129&lt;101,IF(AF129&gt;79.9,1,0),0)</f>
        <v>0</v>
      </c>
    </row>
    <row r="130" spans="2:41" x14ac:dyDescent="0.25">
      <c r="B130" s="82"/>
      <c r="C130" s="246">
        <f>'T1 2024'!C131</f>
        <v>120</v>
      </c>
      <c r="D130" s="94">
        <f>'T1 2024'!D131</f>
        <v>0</v>
      </c>
      <c r="E130" s="142">
        <f>'T1 2024'!E131</f>
        <v>0</v>
      </c>
      <c r="F130" s="142">
        <f>'T1 2024'!F131</f>
        <v>0</v>
      </c>
      <c r="G130" s="142">
        <f>'T1 2024'!G131</f>
        <v>0</v>
      </c>
      <c r="H130" s="247">
        <f>'T1 2024'!H131</f>
        <v>0</v>
      </c>
      <c r="I130" s="248">
        <f>'T1 2024'!I131</f>
        <v>0</v>
      </c>
      <c r="J130" s="248">
        <f>'T1 2024'!J131</f>
        <v>0</v>
      </c>
      <c r="K130" s="249">
        <f>'T1 2024'!K131</f>
        <v>0</v>
      </c>
      <c r="L130" s="250">
        <f>'T2 2024'!H131</f>
        <v>0</v>
      </c>
      <c r="M130" s="250">
        <f>'T2 2024'!I131</f>
        <v>0</v>
      </c>
      <c r="N130" s="251">
        <f>'T2 2024'!J131</f>
        <v>0</v>
      </c>
      <c r="O130" s="247">
        <f>'T3 2024'!H131</f>
        <v>0</v>
      </c>
      <c r="P130" s="248">
        <f>'T3 2024'!I131</f>
        <v>0</v>
      </c>
      <c r="Q130" s="248">
        <f>'T3 2024'!J131</f>
        <v>0</v>
      </c>
      <c r="R130" s="248">
        <f>'T3 2024'!K131</f>
        <v>0</v>
      </c>
      <c r="S130" s="249">
        <f>'T3 2024'!L131</f>
        <v>0</v>
      </c>
      <c r="T130" s="252">
        <f>'T4 2024'!H131</f>
        <v>0</v>
      </c>
      <c r="U130" s="203">
        <f t="shared" si="30"/>
        <v>0</v>
      </c>
      <c r="V130" s="241">
        <f t="shared" si="31"/>
        <v>0</v>
      </c>
      <c r="W130" s="86"/>
      <c r="X130" s="242" t="b">
        <f>'T1 2024'!T131</f>
        <v>0</v>
      </c>
      <c r="Y130" s="243">
        <f>'T2 2024'!S131</f>
        <v>0</v>
      </c>
      <c r="Z130" s="244">
        <f t="shared" si="32"/>
        <v>0</v>
      </c>
      <c r="AA130" s="245">
        <f t="shared" si="34"/>
        <v>0</v>
      </c>
      <c r="AB130" s="86"/>
      <c r="AC130" s="152">
        <f>'T2 2024'!S131</f>
        <v>0</v>
      </c>
      <c r="AD130" s="245">
        <f t="shared" si="33"/>
        <v>0</v>
      </c>
      <c r="AE130" s="86"/>
      <c r="AF130" s="92">
        <f t="shared" si="35"/>
        <v>0</v>
      </c>
      <c r="AG130" s="604"/>
      <c r="AH130" s="84"/>
      <c r="AI130" s="56">
        <f t="shared" si="36"/>
        <v>0</v>
      </c>
      <c r="AJ130" s="56">
        <f t="shared" si="37"/>
        <v>0</v>
      </c>
      <c r="AK130" s="56">
        <f t="shared" si="38"/>
        <v>0</v>
      </c>
      <c r="AL130" s="56">
        <f t="shared" si="39"/>
        <v>0</v>
      </c>
      <c r="AM130" s="56">
        <f t="shared" si="40"/>
        <v>0</v>
      </c>
      <c r="AN130" s="56">
        <f t="shared" si="41"/>
        <v>0</v>
      </c>
      <c r="AO130" s="56">
        <f t="shared" si="42"/>
        <v>0</v>
      </c>
    </row>
    <row r="131" spans="2:41" x14ac:dyDescent="0.25">
      <c r="B131" s="82"/>
      <c r="C131" s="246">
        <f>'T1 2024'!C132</f>
        <v>121</v>
      </c>
      <c r="D131" s="94">
        <f>'T1 2024'!D132</f>
        <v>0</v>
      </c>
      <c r="E131" s="142">
        <f>'T1 2024'!E132</f>
        <v>0</v>
      </c>
      <c r="F131" s="142">
        <f>'T1 2024'!F132</f>
        <v>0</v>
      </c>
      <c r="G131" s="142">
        <f>'T1 2024'!G132</f>
        <v>0</v>
      </c>
      <c r="H131" s="247">
        <f>'T1 2024'!H132</f>
        <v>0</v>
      </c>
      <c r="I131" s="248">
        <f>'T1 2024'!I132</f>
        <v>0</v>
      </c>
      <c r="J131" s="248">
        <f>'T1 2024'!J132</f>
        <v>0</v>
      </c>
      <c r="K131" s="249">
        <f>'T1 2024'!K132</f>
        <v>0</v>
      </c>
      <c r="L131" s="250">
        <f>'T2 2024'!H132</f>
        <v>0</v>
      </c>
      <c r="M131" s="250">
        <f>'T2 2024'!I132</f>
        <v>0</v>
      </c>
      <c r="N131" s="251">
        <f>'T2 2024'!J132</f>
        <v>0</v>
      </c>
      <c r="O131" s="247">
        <f>'T3 2024'!H132</f>
        <v>0</v>
      </c>
      <c r="P131" s="248">
        <f>'T3 2024'!I132</f>
        <v>0</v>
      </c>
      <c r="Q131" s="248">
        <f>'T3 2024'!J132</f>
        <v>0</v>
      </c>
      <c r="R131" s="248">
        <f>'T3 2024'!K132</f>
        <v>0</v>
      </c>
      <c r="S131" s="249">
        <f>'T3 2024'!L132</f>
        <v>0</v>
      </c>
      <c r="T131" s="252">
        <f>'T4 2024'!H132</f>
        <v>0</v>
      </c>
      <c r="U131" s="203">
        <f t="shared" si="30"/>
        <v>0</v>
      </c>
      <c r="V131" s="241">
        <f t="shared" si="31"/>
        <v>0</v>
      </c>
      <c r="W131" s="86"/>
      <c r="X131" s="242" t="b">
        <f>'T1 2024'!T132</f>
        <v>0</v>
      </c>
      <c r="Y131" s="243">
        <f>'T2 2024'!S132</f>
        <v>0</v>
      </c>
      <c r="Z131" s="244">
        <f t="shared" si="32"/>
        <v>0</v>
      </c>
      <c r="AA131" s="245">
        <f t="shared" si="34"/>
        <v>0</v>
      </c>
      <c r="AB131" s="86"/>
      <c r="AC131" s="152">
        <f>'T2 2024'!S132</f>
        <v>0</v>
      </c>
      <c r="AD131" s="245">
        <f t="shared" si="33"/>
        <v>0</v>
      </c>
      <c r="AE131" s="86"/>
      <c r="AF131" s="92">
        <f t="shared" si="35"/>
        <v>0</v>
      </c>
      <c r="AG131" s="604"/>
      <c r="AH131" s="84"/>
      <c r="AI131" s="56">
        <f t="shared" si="36"/>
        <v>0</v>
      </c>
      <c r="AJ131" s="56">
        <f t="shared" si="37"/>
        <v>0</v>
      </c>
      <c r="AK131" s="56">
        <f t="shared" si="38"/>
        <v>0</v>
      </c>
      <c r="AL131" s="56">
        <f t="shared" si="39"/>
        <v>0</v>
      </c>
      <c r="AM131" s="56">
        <f t="shared" si="40"/>
        <v>0</v>
      </c>
      <c r="AN131" s="56">
        <f t="shared" si="41"/>
        <v>0</v>
      </c>
      <c r="AO131" s="56">
        <f t="shared" si="42"/>
        <v>0</v>
      </c>
    </row>
    <row r="132" spans="2:41" x14ac:dyDescent="0.25">
      <c r="B132" s="82"/>
      <c r="C132" s="246">
        <f>'T1 2024'!C133</f>
        <v>122</v>
      </c>
      <c r="D132" s="94">
        <f>'T1 2024'!D133</f>
        <v>0</v>
      </c>
      <c r="E132" s="142">
        <f>'T1 2024'!E133</f>
        <v>0</v>
      </c>
      <c r="F132" s="142">
        <f>'T1 2024'!F133</f>
        <v>0</v>
      </c>
      <c r="G132" s="142">
        <f>'T1 2024'!G133</f>
        <v>0</v>
      </c>
      <c r="H132" s="247">
        <f>'T1 2024'!H133</f>
        <v>0</v>
      </c>
      <c r="I132" s="248">
        <f>'T1 2024'!I133</f>
        <v>0</v>
      </c>
      <c r="J132" s="248">
        <f>'T1 2024'!J133</f>
        <v>0</v>
      </c>
      <c r="K132" s="249">
        <f>'T1 2024'!K133</f>
        <v>0</v>
      </c>
      <c r="L132" s="250">
        <f>'T2 2024'!H133</f>
        <v>0</v>
      </c>
      <c r="M132" s="250">
        <f>'T2 2024'!I133</f>
        <v>0</v>
      </c>
      <c r="N132" s="251">
        <f>'T2 2024'!J133</f>
        <v>0</v>
      </c>
      <c r="O132" s="247">
        <f>'T3 2024'!H133</f>
        <v>0</v>
      </c>
      <c r="P132" s="248">
        <f>'T3 2024'!I133</f>
        <v>0</v>
      </c>
      <c r="Q132" s="248">
        <f>'T3 2024'!J133</f>
        <v>0</v>
      </c>
      <c r="R132" s="248">
        <f>'T3 2024'!K133</f>
        <v>0</v>
      </c>
      <c r="S132" s="249">
        <f>'T3 2024'!L133</f>
        <v>0</v>
      </c>
      <c r="T132" s="252">
        <f>'T4 2024'!H133</f>
        <v>0</v>
      </c>
      <c r="U132" s="203">
        <f t="shared" si="30"/>
        <v>0</v>
      </c>
      <c r="V132" s="241">
        <f t="shared" si="31"/>
        <v>0</v>
      </c>
      <c r="W132" s="86"/>
      <c r="X132" s="242" t="b">
        <f>'T1 2024'!T133</f>
        <v>0</v>
      </c>
      <c r="Y132" s="243">
        <f>'T2 2024'!S133</f>
        <v>0</v>
      </c>
      <c r="Z132" s="244">
        <f t="shared" si="32"/>
        <v>0</v>
      </c>
      <c r="AA132" s="245">
        <f t="shared" si="34"/>
        <v>0</v>
      </c>
      <c r="AB132" s="86"/>
      <c r="AC132" s="152">
        <f>'T2 2024'!S133</f>
        <v>0</v>
      </c>
      <c r="AD132" s="245">
        <f t="shared" si="33"/>
        <v>0</v>
      </c>
      <c r="AE132" s="86"/>
      <c r="AF132" s="92">
        <f t="shared" si="35"/>
        <v>0</v>
      </c>
      <c r="AG132" s="604"/>
      <c r="AH132" s="84"/>
      <c r="AI132" s="56">
        <f t="shared" si="36"/>
        <v>0</v>
      </c>
      <c r="AJ132" s="56">
        <f t="shared" si="37"/>
        <v>0</v>
      </c>
      <c r="AK132" s="56">
        <f t="shared" si="38"/>
        <v>0</v>
      </c>
      <c r="AL132" s="56">
        <f t="shared" si="39"/>
        <v>0</v>
      </c>
      <c r="AM132" s="56">
        <f t="shared" si="40"/>
        <v>0</v>
      </c>
      <c r="AN132" s="56">
        <f t="shared" si="41"/>
        <v>0</v>
      </c>
      <c r="AO132" s="56">
        <f t="shared" si="42"/>
        <v>0</v>
      </c>
    </row>
    <row r="133" spans="2:41" x14ac:dyDescent="0.25">
      <c r="B133" s="82"/>
      <c r="C133" s="246">
        <f>'T1 2024'!C134</f>
        <v>123</v>
      </c>
      <c r="D133" s="94">
        <f>'T1 2024'!D134</f>
        <v>0</v>
      </c>
      <c r="E133" s="142">
        <f>'T1 2024'!E134</f>
        <v>0</v>
      </c>
      <c r="F133" s="142">
        <f>'T1 2024'!F134</f>
        <v>0</v>
      </c>
      <c r="G133" s="142">
        <f>'T1 2024'!G134</f>
        <v>0</v>
      </c>
      <c r="H133" s="247">
        <f>'T1 2024'!H134</f>
        <v>0</v>
      </c>
      <c r="I133" s="248">
        <f>'T1 2024'!I134</f>
        <v>0</v>
      </c>
      <c r="J133" s="248">
        <f>'T1 2024'!J134</f>
        <v>0</v>
      </c>
      <c r="K133" s="249">
        <f>'T1 2024'!K134</f>
        <v>0</v>
      </c>
      <c r="L133" s="250">
        <f>'T2 2024'!H134</f>
        <v>0</v>
      </c>
      <c r="M133" s="250">
        <f>'T2 2024'!I134</f>
        <v>0</v>
      </c>
      <c r="N133" s="251">
        <f>'T2 2024'!J134</f>
        <v>0</v>
      </c>
      <c r="O133" s="247">
        <f>'T3 2024'!H134</f>
        <v>0</v>
      </c>
      <c r="P133" s="248">
        <f>'T3 2024'!I134</f>
        <v>0</v>
      </c>
      <c r="Q133" s="248">
        <f>'T3 2024'!J134</f>
        <v>0</v>
      </c>
      <c r="R133" s="248">
        <f>'T3 2024'!K134</f>
        <v>0</v>
      </c>
      <c r="S133" s="249">
        <f>'T3 2024'!L134</f>
        <v>0</v>
      </c>
      <c r="T133" s="252">
        <f>'T4 2024'!H134</f>
        <v>0</v>
      </c>
      <c r="U133" s="203">
        <f t="shared" si="30"/>
        <v>0</v>
      </c>
      <c r="V133" s="241">
        <f t="shared" si="31"/>
        <v>0</v>
      </c>
      <c r="W133" s="86"/>
      <c r="X133" s="242" t="b">
        <f>'T1 2024'!T134</f>
        <v>0</v>
      </c>
      <c r="Y133" s="243">
        <f>'T2 2024'!S134</f>
        <v>0</v>
      </c>
      <c r="Z133" s="244">
        <f t="shared" si="32"/>
        <v>0</v>
      </c>
      <c r="AA133" s="245">
        <f t="shared" si="34"/>
        <v>0</v>
      </c>
      <c r="AB133" s="86"/>
      <c r="AC133" s="152">
        <f>'T2 2024'!S134</f>
        <v>0</v>
      </c>
      <c r="AD133" s="245">
        <f t="shared" si="33"/>
        <v>0</v>
      </c>
      <c r="AE133" s="86"/>
      <c r="AF133" s="92">
        <f t="shared" si="35"/>
        <v>0</v>
      </c>
      <c r="AG133" s="604"/>
      <c r="AH133" s="84"/>
      <c r="AI133" s="56">
        <f t="shared" si="36"/>
        <v>0</v>
      </c>
      <c r="AJ133" s="56">
        <f t="shared" si="37"/>
        <v>0</v>
      </c>
      <c r="AK133" s="56">
        <f t="shared" si="38"/>
        <v>0</v>
      </c>
      <c r="AL133" s="56">
        <f t="shared" si="39"/>
        <v>0</v>
      </c>
      <c r="AM133" s="56">
        <f t="shared" si="40"/>
        <v>0</v>
      </c>
      <c r="AN133" s="56">
        <f t="shared" si="41"/>
        <v>0</v>
      </c>
      <c r="AO133" s="56">
        <f t="shared" si="42"/>
        <v>0</v>
      </c>
    </row>
    <row r="134" spans="2:41" x14ac:dyDescent="0.25">
      <c r="B134" s="82"/>
      <c r="C134" s="246">
        <f>'T1 2024'!C135</f>
        <v>124</v>
      </c>
      <c r="D134" s="94">
        <f>'T1 2024'!D135</f>
        <v>0</v>
      </c>
      <c r="E134" s="142">
        <f>'T1 2024'!E135</f>
        <v>0</v>
      </c>
      <c r="F134" s="142">
        <f>'T1 2024'!F135</f>
        <v>0</v>
      </c>
      <c r="G134" s="142">
        <f>'T1 2024'!G135</f>
        <v>0</v>
      </c>
      <c r="H134" s="247">
        <f>'T1 2024'!H135</f>
        <v>0</v>
      </c>
      <c r="I134" s="248">
        <f>'T1 2024'!I135</f>
        <v>0</v>
      </c>
      <c r="J134" s="248">
        <f>'T1 2024'!J135</f>
        <v>0</v>
      </c>
      <c r="K134" s="249">
        <f>'T1 2024'!K135</f>
        <v>0</v>
      </c>
      <c r="L134" s="250">
        <f>'T2 2024'!H135</f>
        <v>0</v>
      </c>
      <c r="M134" s="250">
        <f>'T2 2024'!I135</f>
        <v>0</v>
      </c>
      <c r="N134" s="251">
        <f>'T2 2024'!J135</f>
        <v>0</v>
      </c>
      <c r="O134" s="247">
        <f>'T3 2024'!H135</f>
        <v>0</v>
      </c>
      <c r="P134" s="248">
        <f>'T3 2024'!I135</f>
        <v>0</v>
      </c>
      <c r="Q134" s="248">
        <f>'T3 2024'!J135</f>
        <v>0</v>
      </c>
      <c r="R134" s="248">
        <f>'T3 2024'!K135</f>
        <v>0</v>
      </c>
      <c r="S134" s="249">
        <f>'T3 2024'!L135</f>
        <v>0</v>
      </c>
      <c r="T134" s="252">
        <f>'T4 2024'!H135</f>
        <v>0</v>
      </c>
      <c r="U134" s="203">
        <f t="shared" si="30"/>
        <v>0</v>
      </c>
      <c r="V134" s="241">
        <f t="shared" si="31"/>
        <v>0</v>
      </c>
      <c r="W134" s="86"/>
      <c r="X134" s="242" t="b">
        <f>'T1 2024'!T135</f>
        <v>0</v>
      </c>
      <c r="Y134" s="243">
        <f>'T2 2024'!S135</f>
        <v>0</v>
      </c>
      <c r="Z134" s="244">
        <f t="shared" si="32"/>
        <v>0</v>
      </c>
      <c r="AA134" s="245">
        <f t="shared" si="34"/>
        <v>0</v>
      </c>
      <c r="AB134" s="86"/>
      <c r="AC134" s="152">
        <f>'T2 2024'!S135</f>
        <v>0</v>
      </c>
      <c r="AD134" s="245">
        <f t="shared" si="33"/>
        <v>0</v>
      </c>
      <c r="AE134" s="86"/>
      <c r="AF134" s="92">
        <f t="shared" si="35"/>
        <v>0</v>
      </c>
      <c r="AG134" s="604"/>
      <c r="AH134" s="84"/>
      <c r="AI134" s="56">
        <f t="shared" si="36"/>
        <v>0</v>
      </c>
      <c r="AJ134" s="56">
        <f t="shared" si="37"/>
        <v>0</v>
      </c>
      <c r="AK134" s="56">
        <f t="shared" si="38"/>
        <v>0</v>
      </c>
      <c r="AL134" s="56">
        <f t="shared" si="39"/>
        <v>0</v>
      </c>
      <c r="AM134" s="56">
        <f t="shared" si="40"/>
        <v>0</v>
      </c>
      <c r="AN134" s="56">
        <f t="shared" si="41"/>
        <v>0</v>
      </c>
      <c r="AO134" s="56">
        <f t="shared" si="42"/>
        <v>0</v>
      </c>
    </row>
    <row r="135" spans="2:41" x14ac:dyDescent="0.25">
      <c r="B135" s="82"/>
      <c r="C135" s="246">
        <f>'T1 2024'!C136</f>
        <v>125</v>
      </c>
      <c r="D135" s="94">
        <f>'T1 2024'!D136</f>
        <v>0</v>
      </c>
      <c r="E135" s="142">
        <f>'T1 2024'!E136</f>
        <v>0</v>
      </c>
      <c r="F135" s="142">
        <f>'T1 2024'!F136</f>
        <v>0</v>
      </c>
      <c r="G135" s="142">
        <f>'T1 2024'!G136</f>
        <v>0</v>
      </c>
      <c r="H135" s="247">
        <f>'T1 2024'!H136</f>
        <v>0</v>
      </c>
      <c r="I135" s="248">
        <f>'T1 2024'!I136</f>
        <v>0</v>
      </c>
      <c r="J135" s="248">
        <f>'T1 2024'!J136</f>
        <v>0</v>
      </c>
      <c r="K135" s="249">
        <f>'T1 2024'!K136</f>
        <v>0</v>
      </c>
      <c r="L135" s="250">
        <f>'T2 2024'!H136</f>
        <v>0</v>
      </c>
      <c r="M135" s="250">
        <f>'T2 2024'!I136</f>
        <v>0</v>
      </c>
      <c r="N135" s="251">
        <f>'T2 2024'!J136</f>
        <v>0</v>
      </c>
      <c r="O135" s="247">
        <f>'T3 2024'!H136</f>
        <v>0</v>
      </c>
      <c r="P135" s="248">
        <f>'T3 2024'!I136</f>
        <v>0</v>
      </c>
      <c r="Q135" s="248">
        <f>'T3 2024'!J136</f>
        <v>0</v>
      </c>
      <c r="R135" s="248">
        <f>'T3 2024'!K136</f>
        <v>0</v>
      </c>
      <c r="S135" s="249">
        <f>'T3 2024'!L136</f>
        <v>0</v>
      </c>
      <c r="T135" s="252">
        <f>'T4 2024'!H136</f>
        <v>0</v>
      </c>
      <c r="U135" s="203">
        <f t="shared" si="30"/>
        <v>0</v>
      </c>
      <c r="V135" s="241">
        <f t="shared" si="31"/>
        <v>0</v>
      </c>
      <c r="W135" s="86"/>
      <c r="X135" s="242" t="b">
        <f>'T1 2024'!T136</f>
        <v>0</v>
      </c>
      <c r="Y135" s="243">
        <f>'T2 2024'!S136</f>
        <v>0</v>
      </c>
      <c r="Z135" s="244">
        <f t="shared" si="32"/>
        <v>0</v>
      </c>
      <c r="AA135" s="245">
        <f t="shared" si="34"/>
        <v>0</v>
      </c>
      <c r="AB135" s="86"/>
      <c r="AC135" s="152">
        <f>'T2 2024'!S136</f>
        <v>0</v>
      </c>
      <c r="AD135" s="245">
        <f t="shared" si="33"/>
        <v>0</v>
      </c>
      <c r="AE135" s="86"/>
      <c r="AF135" s="92">
        <f t="shared" si="35"/>
        <v>0</v>
      </c>
      <c r="AG135" s="604"/>
      <c r="AH135" s="84"/>
      <c r="AI135" s="56">
        <f t="shared" si="36"/>
        <v>0</v>
      </c>
      <c r="AJ135" s="56">
        <f t="shared" si="37"/>
        <v>0</v>
      </c>
      <c r="AK135" s="56">
        <f t="shared" si="38"/>
        <v>0</v>
      </c>
      <c r="AL135" s="56">
        <f t="shared" si="39"/>
        <v>0</v>
      </c>
      <c r="AM135" s="56">
        <f t="shared" si="40"/>
        <v>0</v>
      </c>
      <c r="AN135" s="56">
        <f t="shared" si="41"/>
        <v>0</v>
      </c>
      <c r="AO135" s="56">
        <f t="shared" si="42"/>
        <v>0</v>
      </c>
    </row>
    <row r="136" spans="2:41" x14ac:dyDescent="0.25">
      <c r="B136" s="82"/>
      <c r="C136" s="246">
        <f>'T1 2024'!C137</f>
        <v>126</v>
      </c>
      <c r="D136" s="94">
        <f>'T1 2024'!D137</f>
        <v>0</v>
      </c>
      <c r="E136" s="142">
        <f>'T1 2024'!E137</f>
        <v>0</v>
      </c>
      <c r="F136" s="142">
        <f>'T1 2024'!F137</f>
        <v>0</v>
      </c>
      <c r="G136" s="142">
        <f>'T1 2024'!G137</f>
        <v>0</v>
      </c>
      <c r="H136" s="247">
        <f>'T1 2024'!H137</f>
        <v>0</v>
      </c>
      <c r="I136" s="248">
        <f>'T1 2024'!I137</f>
        <v>0</v>
      </c>
      <c r="J136" s="248">
        <f>'T1 2024'!J137</f>
        <v>0</v>
      </c>
      <c r="K136" s="249">
        <f>'T1 2024'!K137</f>
        <v>0</v>
      </c>
      <c r="L136" s="250">
        <f>'T2 2024'!H137</f>
        <v>0</v>
      </c>
      <c r="M136" s="250">
        <f>'T2 2024'!I137</f>
        <v>0</v>
      </c>
      <c r="N136" s="251">
        <f>'T2 2024'!J137</f>
        <v>0</v>
      </c>
      <c r="O136" s="247">
        <f>'T3 2024'!H137</f>
        <v>0</v>
      </c>
      <c r="P136" s="248">
        <f>'T3 2024'!I137</f>
        <v>0</v>
      </c>
      <c r="Q136" s="248">
        <f>'T3 2024'!J137</f>
        <v>0</v>
      </c>
      <c r="R136" s="248">
        <f>'T3 2024'!K137</f>
        <v>0</v>
      </c>
      <c r="S136" s="249">
        <f>'T3 2024'!L137</f>
        <v>0</v>
      </c>
      <c r="T136" s="252">
        <f>'T4 2024'!H137</f>
        <v>0</v>
      </c>
      <c r="U136" s="203">
        <f t="shared" si="30"/>
        <v>0</v>
      </c>
      <c r="V136" s="241">
        <f t="shared" si="31"/>
        <v>0</v>
      </c>
      <c r="W136" s="86"/>
      <c r="X136" s="242" t="b">
        <f>'T1 2024'!T137</f>
        <v>0</v>
      </c>
      <c r="Y136" s="243">
        <f>'T2 2024'!S137</f>
        <v>0</v>
      </c>
      <c r="Z136" s="244">
        <f t="shared" si="32"/>
        <v>0</v>
      </c>
      <c r="AA136" s="245">
        <f t="shared" si="34"/>
        <v>0</v>
      </c>
      <c r="AB136" s="86"/>
      <c r="AC136" s="152">
        <f>'T2 2024'!S137</f>
        <v>0</v>
      </c>
      <c r="AD136" s="245">
        <f t="shared" si="33"/>
        <v>0</v>
      </c>
      <c r="AE136" s="86"/>
      <c r="AF136" s="92">
        <f t="shared" si="35"/>
        <v>0</v>
      </c>
      <c r="AG136" s="604"/>
      <c r="AH136" s="84"/>
      <c r="AI136" s="56">
        <f t="shared" si="36"/>
        <v>0</v>
      </c>
      <c r="AJ136" s="56">
        <f t="shared" si="37"/>
        <v>0</v>
      </c>
      <c r="AK136" s="56">
        <f t="shared" si="38"/>
        <v>0</v>
      </c>
      <c r="AL136" s="56">
        <f t="shared" si="39"/>
        <v>0</v>
      </c>
      <c r="AM136" s="56">
        <f t="shared" si="40"/>
        <v>0</v>
      </c>
      <c r="AN136" s="56">
        <f t="shared" si="41"/>
        <v>0</v>
      </c>
      <c r="AO136" s="56">
        <f t="shared" si="42"/>
        <v>0</v>
      </c>
    </row>
    <row r="137" spans="2:41" x14ac:dyDescent="0.25">
      <c r="B137" s="82"/>
      <c r="C137" s="246">
        <f>'T1 2024'!C138</f>
        <v>127</v>
      </c>
      <c r="D137" s="94">
        <f>'T1 2024'!D138</f>
        <v>0</v>
      </c>
      <c r="E137" s="142">
        <f>'T1 2024'!E138</f>
        <v>0</v>
      </c>
      <c r="F137" s="142">
        <f>'T1 2024'!F138</f>
        <v>0</v>
      </c>
      <c r="G137" s="142">
        <f>'T1 2024'!G138</f>
        <v>0</v>
      </c>
      <c r="H137" s="247">
        <f>'T1 2024'!H138</f>
        <v>0</v>
      </c>
      <c r="I137" s="248">
        <f>'T1 2024'!I138</f>
        <v>0</v>
      </c>
      <c r="J137" s="248">
        <f>'T1 2024'!J138</f>
        <v>0</v>
      </c>
      <c r="K137" s="249">
        <f>'T1 2024'!K138</f>
        <v>0</v>
      </c>
      <c r="L137" s="250">
        <f>'T2 2024'!H138</f>
        <v>0</v>
      </c>
      <c r="M137" s="250">
        <f>'T2 2024'!I138</f>
        <v>0</v>
      </c>
      <c r="N137" s="251">
        <f>'T2 2024'!J138</f>
        <v>0</v>
      </c>
      <c r="O137" s="247">
        <f>'T3 2024'!H138</f>
        <v>0</v>
      </c>
      <c r="P137" s="248">
        <f>'T3 2024'!I138</f>
        <v>0</v>
      </c>
      <c r="Q137" s="248">
        <f>'T3 2024'!J138</f>
        <v>0</v>
      </c>
      <c r="R137" s="248">
        <f>'T3 2024'!K138</f>
        <v>0</v>
      </c>
      <c r="S137" s="249">
        <f>'T3 2024'!L138</f>
        <v>0</v>
      </c>
      <c r="T137" s="252">
        <f>'T4 2024'!H138</f>
        <v>0</v>
      </c>
      <c r="U137" s="203">
        <f t="shared" si="30"/>
        <v>0</v>
      </c>
      <c r="V137" s="241">
        <f t="shared" si="31"/>
        <v>0</v>
      </c>
      <c r="W137" s="86"/>
      <c r="X137" s="242" t="b">
        <f>'T1 2024'!T138</f>
        <v>0</v>
      </c>
      <c r="Y137" s="243">
        <f>'T2 2024'!S138</f>
        <v>0</v>
      </c>
      <c r="Z137" s="244">
        <f t="shared" si="32"/>
        <v>0</v>
      </c>
      <c r="AA137" s="245">
        <f t="shared" si="34"/>
        <v>0</v>
      </c>
      <c r="AB137" s="86"/>
      <c r="AC137" s="152">
        <f>'T2 2024'!S138</f>
        <v>0</v>
      </c>
      <c r="AD137" s="245">
        <f t="shared" si="33"/>
        <v>0</v>
      </c>
      <c r="AE137" s="86"/>
      <c r="AF137" s="92">
        <f t="shared" si="35"/>
        <v>0</v>
      </c>
      <c r="AG137" s="604"/>
      <c r="AH137" s="84"/>
      <c r="AI137" s="56">
        <f t="shared" si="36"/>
        <v>0</v>
      </c>
      <c r="AJ137" s="56">
        <f t="shared" si="37"/>
        <v>0</v>
      </c>
      <c r="AK137" s="56">
        <f t="shared" si="38"/>
        <v>0</v>
      </c>
      <c r="AL137" s="56">
        <f t="shared" si="39"/>
        <v>0</v>
      </c>
      <c r="AM137" s="56">
        <f t="shared" si="40"/>
        <v>0</v>
      </c>
      <c r="AN137" s="56">
        <f t="shared" si="41"/>
        <v>0</v>
      </c>
      <c r="AO137" s="56">
        <f t="shared" si="42"/>
        <v>0</v>
      </c>
    </row>
    <row r="138" spans="2:41" x14ac:dyDescent="0.25">
      <c r="B138" s="82"/>
      <c r="C138" s="246">
        <f>'T1 2024'!C139</f>
        <v>128</v>
      </c>
      <c r="D138" s="94">
        <f>'T1 2024'!D139</f>
        <v>0</v>
      </c>
      <c r="E138" s="142">
        <f>'T1 2024'!E139</f>
        <v>0</v>
      </c>
      <c r="F138" s="142">
        <f>'T1 2024'!F139</f>
        <v>0</v>
      </c>
      <c r="G138" s="142">
        <f>'T1 2024'!G139</f>
        <v>0</v>
      </c>
      <c r="H138" s="247">
        <f>'T1 2024'!H139</f>
        <v>0</v>
      </c>
      <c r="I138" s="248">
        <f>'T1 2024'!I139</f>
        <v>0</v>
      </c>
      <c r="J138" s="248">
        <f>'T1 2024'!J139</f>
        <v>0</v>
      </c>
      <c r="K138" s="249">
        <f>'T1 2024'!K139</f>
        <v>0</v>
      </c>
      <c r="L138" s="250">
        <f>'T2 2024'!H139</f>
        <v>0</v>
      </c>
      <c r="M138" s="250">
        <f>'T2 2024'!I139</f>
        <v>0</v>
      </c>
      <c r="N138" s="251">
        <f>'T2 2024'!J139</f>
        <v>0</v>
      </c>
      <c r="O138" s="247">
        <f>'T3 2024'!H139</f>
        <v>0</v>
      </c>
      <c r="P138" s="248">
        <f>'T3 2024'!I139</f>
        <v>0</v>
      </c>
      <c r="Q138" s="248">
        <f>'T3 2024'!J139</f>
        <v>0</v>
      </c>
      <c r="R138" s="248">
        <f>'T3 2024'!K139</f>
        <v>0</v>
      </c>
      <c r="S138" s="249">
        <f>'T3 2024'!L139</f>
        <v>0</v>
      </c>
      <c r="T138" s="252">
        <f>'T4 2024'!H139</f>
        <v>0</v>
      </c>
      <c r="U138" s="203">
        <f t="shared" si="30"/>
        <v>0</v>
      </c>
      <c r="V138" s="241">
        <f t="shared" si="31"/>
        <v>0</v>
      </c>
      <c r="W138" s="86"/>
      <c r="X138" s="242" t="b">
        <f>'T1 2024'!T139</f>
        <v>0</v>
      </c>
      <c r="Y138" s="243">
        <f>'T2 2024'!S139</f>
        <v>0</v>
      </c>
      <c r="Z138" s="244">
        <f t="shared" si="32"/>
        <v>0</v>
      </c>
      <c r="AA138" s="245">
        <f t="shared" si="34"/>
        <v>0</v>
      </c>
      <c r="AB138" s="86"/>
      <c r="AC138" s="152">
        <f>'T2 2024'!S139</f>
        <v>0</v>
      </c>
      <c r="AD138" s="245">
        <f t="shared" si="33"/>
        <v>0</v>
      </c>
      <c r="AE138" s="86"/>
      <c r="AF138" s="92">
        <f t="shared" si="35"/>
        <v>0</v>
      </c>
      <c r="AG138" s="604"/>
      <c r="AH138" s="84"/>
      <c r="AI138" s="56">
        <f t="shared" si="36"/>
        <v>0</v>
      </c>
      <c r="AJ138" s="56">
        <f t="shared" si="37"/>
        <v>0</v>
      </c>
      <c r="AK138" s="56">
        <f t="shared" si="38"/>
        <v>0</v>
      </c>
      <c r="AL138" s="56">
        <f t="shared" si="39"/>
        <v>0</v>
      </c>
      <c r="AM138" s="56">
        <f t="shared" si="40"/>
        <v>0</v>
      </c>
      <c r="AN138" s="56">
        <f t="shared" si="41"/>
        <v>0</v>
      </c>
      <c r="AO138" s="56">
        <f t="shared" si="42"/>
        <v>0</v>
      </c>
    </row>
    <row r="139" spans="2:41" x14ac:dyDescent="0.25">
      <c r="B139" s="82"/>
      <c r="C139" s="246">
        <f>'T1 2024'!C140</f>
        <v>129</v>
      </c>
      <c r="D139" s="94">
        <f>'T1 2024'!D140</f>
        <v>0</v>
      </c>
      <c r="E139" s="142">
        <f>'T1 2024'!E140</f>
        <v>0</v>
      </c>
      <c r="F139" s="142">
        <f>'T1 2024'!F140</f>
        <v>0</v>
      </c>
      <c r="G139" s="142">
        <f>'T1 2024'!G140</f>
        <v>0</v>
      </c>
      <c r="H139" s="247">
        <f>'T1 2024'!H140</f>
        <v>0</v>
      </c>
      <c r="I139" s="248">
        <f>'T1 2024'!I140</f>
        <v>0</v>
      </c>
      <c r="J139" s="248">
        <f>'T1 2024'!J140</f>
        <v>0</v>
      </c>
      <c r="K139" s="249">
        <f>'T1 2024'!K140</f>
        <v>0</v>
      </c>
      <c r="L139" s="250">
        <f>'T2 2024'!H140</f>
        <v>0</v>
      </c>
      <c r="M139" s="250">
        <f>'T2 2024'!I140</f>
        <v>0</v>
      </c>
      <c r="N139" s="251">
        <f>'T2 2024'!J140</f>
        <v>0</v>
      </c>
      <c r="O139" s="247">
        <f>'T3 2024'!H140</f>
        <v>0</v>
      </c>
      <c r="P139" s="248">
        <f>'T3 2024'!I140</f>
        <v>0</v>
      </c>
      <c r="Q139" s="248">
        <f>'T3 2024'!J140</f>
        <v>0</v>
      </c>
      <c r="R139" s="248">
        <f>'T3 2024'!K140</f>
        <v>0</v>
      </c>
      <c r="S139" s="249">
        <f>'T3 2024'!L140</f>
        <v>0</v>
      </c>
      <c r="T139" s="252">
        <f>'T4 2024'!H140</f>
        <v>0</v>
      </c>
      <c r="U139" s="203">
        <f t="shared" si="30"/>
        <v>0</v>
      </c>
      <c r="V139" s="241">
        <f t="shared" si="31"/>
        <v>0</v>
      </c>
      <c r="W139" s="86"/>
      <c r="X139" s="242" t="b">
        <f>'T1 2024'!T140</f>
        <v>0</v>
      </c>
      <c r="Y139" s="243">
        <f>'T2 2024'!S140</f>
        <v>0</v>
      </c>
      <c r="Z139" s="244">
        <f t="shared" si="32"/>
        <v>0</v>
      </c>
      <c r="AA139" s="245">
        <f t="shared" si="34"/>
        <v>0</v>
      </c>
      <c r="AB139" s="86"/>
      <c r="AC139" s="152">
        <f>'T2 2024'!S140</f>
        <v>0</v>
      </c>
      <c r="AD139" s="245">
        <f t="shared" si="33"/>
        <v>0</v>
      </c>
      <c r="AE139" s="86"/>
      <c r="AF139" s="92">
        <f t="shared" si="35"/>
        <v>0</v>
      </c>
      <c r="AG139" s="604"/>
      <c r="AH139" s="84"/>
      <c r="AI139" s="56">
        <f t="shared" si="36"/>
        <v>0</v>
      </c>
      <c r="AJ139" s="56">
        <f t="shared" si="37"/>
        <v>0</v>
      </c>
      <c r="AK139" s="56">
        <f t="shared" si="38"/>
        <v>0</v>
      </c>
      <c r="AL139" s="56">
        <f t="shared" si="39"/>
        <v>0</v>
      </c>
      <c r="AM139" s="56">
        <f t="shared" si="40"/>
        <v>0</v>
      </c>
      <c r="AN139" s="56">
        <f t="shared" si="41"/>
        <v>0</v>
      </c>
      <c r="AO139" s="56">
        <f t="shared" si="42"/>
        <v>0</v>
      </c>
    </row>
    <row r="140" spans="2:41" x14ac:dyDescent="0.25">
      <c r="B140" s="82"/>
      <c r="C140" s="246">
        <f>'T1 2024'!C141</f>
        <v>130</v>
      </c>
      <c r="D140" s="94">
        <f>'T1 2024'!D141</f>
        <v>0</v>
      </c>
      <c r="E140" s="142">
        <f>'T1 2024'!E141</f>
        <v>0</v>
      </c>
      <c r="F140" s="142">
        <f>'T1 2024'!F141</f>
        <v>0</v>
      </c>
      <c r="G140" s="142">
        <f>'T1 2024'!G141</f>
        <v>0</v>
      </c>
      <c r="H140" s="247">
        <f>'T1 2024'!H141</f>
        <v>0</v>
      </c>
      <c r="I140" s="248">
        <f>'T1 2024'!I141</f>
        <v>0</v>
      </c>
      <c r="J140" s="248">
        <f>'T1 2024'!J141</f>
        <v>0</v>
      </c>
      <c r="K140" s="249">
        <f>'T1 2024'!K141</f>
        <v>0</v>
      </c>
      <c r="L140" s="250">
        <f>'T2 2024'!H141</f>
        <v>0</v>
      </c>
      <c r="M140" s="250">
        <f>'T2 2024'!I141</f>
        <v>0</v>
      </c>
      <c r="N140" s="251">
        <f>'T2 2024'!J141</f>
        <v>0</v>
      </c>
      <c r="O140" s="247">
        <f>'T3 2024'!H141</f>
        <v>0</v>
      </c>
      <c r="P140" s="248">
        <f>'T3 2024'!I141</f>
        <v>0</v>
      </c>
      <c r="Q140" s="248">
        <f>'T3 2024'!J141</f>
        <v>0</v>
      </c>
      <c r="R140" s="248">
        <f>'T3 2024'!K141</f>
        <v>0</v>
      </c>
      <c r="S140" s="249">
        <f>'T3 2024'!L141</f>
        <v>0</v>
      </c>
      <c r="T140" s="252">
        <f>'T4 2024'!H141</f>
        <v>0</v>
      </c>
      <c r="U140" s="203">
        <f t="shared" si="30"/>
        <v>0</v>
      </c>
      <c r="V140" s="241">
        <f t="shared" si="31"/>
        <v>0</v>
      </c>
      <c r="W140" s="86"/>
      <c r="X140" s="242" t="b">
        <f>'T1 2024'!T141</f>
        <v>0</v>
      </c>
      <c r="Y140" s="243">
        <f>'T2 2024'!S141</f>
        <v>0</v>
      </c>
      <c r="Z140" s="244">
        <f t="shared" si="32"/>
        <v>0</v>
      </c>
      <c r="AA140" s="245">
        <f t="shared" si="34"/>
        <v>0</v>
      </c>
      <c r="AB140" s="86"/>
      <c r="AC140" s="152">
        <f>'T2 2024'!S141</f>
        <v>0</v>
      </c>
      <c r="AD140" s="245">
        <f t="shared" si="33"/>
        <v>0</v>
      </c>
      <c r="AE140" s="86"/>
      <c r="AF140" s="92">
        <f t="shared" si="35"/>
        <v>0</v>
      </c>
      <c r="AG140" s="604"/>
      <c r="AH140" s="84"/>
      <c r="AI140" s="56">
        <f t="shared" si="36"/>
        <v>0</v>
      </c>
      <c r="AJ140" s="56">
        <f t="shared" si="37"/>
        <v>0</v>
      </c>
      <c r="AK140" s="56">
        <f t="shared" si="38"/>
        <v>0</v>
      </c>
      <c r="AL140" s="56">
        <f t="shared" si="39"/>
        <v>0</v>
      </c>
      <c r="AM140" s="56">
        <f t="shared" si="40"/>
        <v>0</v>
      </c>
      <c r="AN140" s="56">
        <f t="shared" si="41"/>
        <v>0</v>
      </c>
      <c r="AO140" s="56">
        <f t="shared" si="42"/>
        <v>0</v>
      </c>
    </row>
    <row r="141" spans="2:41" x14ac:dyDescent="0.25">
      <c r="B141" s="82"/>
      <c r="C141" s="246">
        <f>'T1 2024'!C142</f>
        <v>131</v>
      </c>
      <c r="D141" s="94">
        <f>'T1 2024'!D142</f>
        <v>0</v>
      </c>
      <c r="E141" s="142">
        <f>'T1 2024'!E142</f>
        <v>0</v>
      </c>
      <c r="F141" s="142">
        <f>'T1 2024'!F142</f>
        <v>0</v>
      </c>
      <c r="G141" s="142">
        <f>'T1 2024'!G142</f>
        <v>0</v>
      </c>
      <c r="H141" s="247">
        <f>'T1 2024'!H142</f>
        <v>0</v>
      </c>
      <c r="I141" s="248">
        <f>'T1 2024'!I142</f>
        <v>0</v>
      </c>
      <c r="J141" s="248">
        <f>'T1 2024'!J142</f>
        <v>0</v>
      </c>
      <c r="K141" s="249">
        <f>'T1 2024'!K142</f>
        <v>0</v>
      </c>
      <c r="L141" s="250">
        <f>'T2 2024'!H142</f>
        <v>0</v>
      </c>
      <c r="M141" s="250">
        <f>'T2 2024'!I142</f>
        <v>0</v>
      </c>
      <c r="N141" s="251">
        <f>'T2 2024'!J142</f>
        <v>0</v>
      </c>
      <c r="O141" s="247">
        <f>'T3 2024'!H142</f>
        <v>0</v>
      </c>
      <c r="P141" s="248">
        <f>'T3 2024'!I142</f>
        <v>0</v>
      </c>
      <c r="Q141" s="248">
        <f>'T3 2024'!J142</f>
        <v>0</v>
      </c>
      <c r="R141" s="248">
        <f>'T3 2024'!K142</f>
        <v>0</v>
      </c>
      <c r="S141" s="249">
        <f>'T3 2024'!L142</f>
        <v>0</v>
      </c>
      <c r="T141" s="252">
        <f>'T4 2024'!H142</f>
        <v>0</v>
      </c>
      <c r="U141" s="203">
        <f t="shared" ref="U141:U204" si="43">SUM(H141:T141)</f>
        <v>0</v>
      </c>
      <c r="V141" s="241">
        <f t="shared" ref="V141:V204" si="44">(U141/13)*1.6</f>
        <v>0</v>
      </c>
      <c r="W141" s="86"/>
      <c r="X141" s="242" t="b">
        <f>'T1 2024'!T142</f>
        <v>0</v>
      </c>
      <c r="Y141" s="243">
        <f>'T2 2024'!S142</f>
        <v>0</v>
      </c>
      <c r="Z141" s="244">
        <f t="shared" ref="Z141:Z204" si="45">Y141+X141</f>
        <v>0</v>
      </c>
      <c r="AA141" s="245">
        <f t="shared" si="34"/>
        <v>0</v>
      </c>
      <c r="AB141" s="86"/>
      <c r="AC141" s="152">
        <f>'T2 2024'!S142</f>
        <v>0</v>
      </c>
      <c r="AD141" s="245">
        <f t="shared" ref="AD141:AD204" si="46">AC141/2.5</f>
        <v>0</v>
      </c>
      <c r="AE141" s="86"/>
      <c r="AF141" s="92">
        <f t="shared" si="35"/>
        <v>0</v>
      </c>
      <c r="AG141" s="604"/>
      <c r="AH141" s="84"/>
      <c r="AI141" s="56">
        <f t="shared" si="36"/>
        <v>0</v>
      </c>
      <c r="AJ141" s="56">
        <f t="shared" si="37"/>
        <v>0</v>
      </c>
      <c r="AK141" s="56">
        <f t="shared" si="38"/>
        <v>0</v>
      </c>
      <c r="AL141" s="56">
        <f t="shared" si="39"/>
        <v>0</v>
      </c>
      <c r="AM141" s="56">
        <f t="shared" si="40"/>
        <v>0</v>
      </c>
      <c r="AN141" s="56">
        <f t="shared" si="41"/>
        <v>0</v>
      </c>
      <c r="AO141" s="56">
        <f t="shared" si="42"/>
        <v>0</v>
      </c>
    </row>
    <row r="142" spans="2:41" x14ac:dyDescent="0.25">
      <c r="B142" s="82"/>
      <c r="C142" s="246">
        <f>'T1 2024'!C143</f>
        <v>132</v>
      </c>
      <c r="D142" s="94">
        <f>'T1 2024'!D143</f>
        <v>0</v>
      </c>
      <c r="E142" s="142">
        <f>'T1 2024'!E143</f>
        <v>0</v>
      </c>
      <c r="F142" s="142">
        <f>'T1 2024'!F143</f>
        <v>0</v>
      </c>
      <c r="G142" s="142">
        <f>'T1 2024'!G143</f>
        <v>0</v>
      </c>
      <c r="H142" s="247">
        <f>'T1 2024'!H143</f>
        <v>0</v>
      </c>
      <c r="I142" s="248">
        <f>'T1 2024'!I143</f>
        <v>0</v>
      </c>
      <c r="J142" s="248">
        <f>'T1 2024'!J143</f>
        <v>0</v>
      </c>
      <c r="K142" s="249">
        <f>'T1 2024'!K143</f>
        <v>0</v>
      </c>
      <c r="L142" s="250">
        <f>'T2 2024'!H143</f>
        <v>0</v>
      </c>
      <c r="M142" s="250">
        <f>'T2 2024'!I143</f>
        <v>0</v>
      </c>
      <c r="N142" s="251">
        <f>'T2 2024'!J143</f>
        <v>0</v>
      </c>
      <c r="O142" s="247">
        <f>'T3 2024'!H143</f>
        <v>0</v>
      </c>
      <c r="P142" s="248">
        <f>'T3 2024'!I143</f>
        <v>0</v>
      </c>
      <c r="Q142" s="248">
        <f>'T3 2024'!J143</f>
        <v>0</v>
      </c>
      <c r="R142" s="248">
        <f>'T3 2024'!K143</f>
        <v>0</v>
      </c>
      <c r="S142" s="249">
        <f>'T3 2024'!L143</f>
        <v>0</v>
      </c>
      <c r="T142" s="252">
        <f>'T4 2024'!H143</f>
        <v>0</v>
      </c>
      <c r="U142" s="203">
        <f t="shared" si="43"/>
        <v>0</v>
      </c>
      <c r="V142" s="241">
        <f t="shared" si="44"/>
        <v>0</v>
      </c>
      <c r="W142" s="86"/>
      <c r="X142" s="242" t="b">
        <f>'T1 2024'!T143</f>
        <v>0</v>
      </c>
      <c r="Y142" s="243">
        <f>'T2 2024'!S143</f>
        <v>0</v>
      </c>
      <c r="Z142" s="244">
        <f t="shared" si="45"/>
        <v>0</v>
      </c>
      <c r="AA142" s="245">
        <f t="shared" si="34"/>
        <v>0</v>
      </c>
      <c r="AB142" s="86"/>
      <c r="AC142" s="152">
        <f>'T2 2024'!S143</f>
        <v>0</v>
      </c>
      <c r="AD142" s="245">
        <f t="shared" si="46"/>
        <v>0</v>
      </c>
      <c r="AE142" s="86"/>
      <c r="AF142" s="92">
        <f t="shared" si="35"/>
        <v>0</v>
      </c>
      <c r="AG142" s="604"/>
      <c r="AH142" s="84"/>
      <c r="AI142" s="56">
        <f t="shared" si="36"/>
        <v>0</v>
      </c>
      <c r="AJ142" s="56">
        <f t="shared" si="37"/>
        <v>0</v>
      </c>
      <c r="AK142" s="56">
        <f t="shared" si="38"/>
        <v>0</v>
      </c>
      <c r="AL142" s="56">
        <f t="shared" si="39"/>
        <v>0</v>
      </c>
      <c r="AM142" s="56">
        <f t="shared" si="40"/>
        <v>0</v>
      </c>
      <c r="AN142" s="56">
        <f t="shared" si="41"/>
        <v>0</v>
      </c>
      <c r="AO142" s="56">
        <f t="shared" si="42"/>
        <v>0</v>
      </c>
    </row>
    <row r="143" spans="2:41" x14ac:dyDescent="0.25">
      <c r="B143" s="82"/>
      <c r="C143" s="246">
        <f>'T1 2024'!C144</f>
        <v>133</v>
      </c>
      <c r="D143" s="94">
        <f>'T1 2024'!D144</f>
        <v>0</v>
      </c>
      <c r="E143" s="142">
        <f>'T1 2024'!E144</f>
        <v>0</v>
      </c>
      <c r="F143" s="142">
        <f>'T1 2024'!F144</f>
        <v>0</v>
      </c>
      <c r="G143" s="142">
        <f>'T1 2024'!G144</f>
        <v>0</v>
      </c>
      <c r="H143" s="247">
        <f>'T1 2024'!H144</f>
        <v>0</v>
      </c>
      <c r="I143" s="248">
        <f>'T1 2024'!I144</f>
        <v>0</v>
      </c>
      <c r="J143" s="248">
        <f>'T1 2024'!J144</f>
        <v>0</v>
      </c>
      <c r="K143" s="249">
        <f>'T1 2024'!K144</f>
        <v>0</v>
      </c>
      <c r="L143" s="250">
        <f>'T2 2024'!H144</f>
        <v>0</v>
      </c>
      <c r="M143" s="250">
        <f>'T2 2024'!I144</f>
        <v>0</v>
      </c>
      <c r="N143" s="251">
        <f>'T2 2024'!J144</f>
        <v>0</v>
      </c>
      <c r="O143" s="247">
        <f>'T3 2024'!H144</f>
        <v>0</v>
      </c>
      <c r="P143" s="248">
        <f>'T3 2024'!I144</f>
        <v>0</v>
      </c>
      <c r="Q143" s="248">
        <f>'T3 2024'!J144</f>
        <v>0</v>
      </c>
      <c r="R143" s="248">
        <f>'T3 2024'!K144</f>
        <v>0</v>
      </c>
      <c r="S143" s="249">
        <f>'T3 2024'!L144</f>
        <v>0</v>
      </c>
      <c r="T143" s="252">
        <f>'T4 2024'!H144</f>
        <v>0</v>
      </c>
      <c r="U143" s="203">
        <f t="shared" si="43"/>
        <v>0</v>
      </c>
      <c r="V143" s="241">
        <f t="shared" si="44"/>
        <v>0</v>
      </c>
      <c r="W143" s="86"/>
      <c r="X143" s="242" t="b">
        <f>'T1 2024'!T144</f>
        <v>0</v>
      </c>
      <c r="Y143" s="243">
        <f>'T2 2024'!S144</f>
        <v>0</v>
      </c>
      <c r="Z143" s="244">
        <f t="shared" si="45"/>
        <v>0</v>
      </c>
      <c r="AA143" s="245">
        <f t="shared" si="34"/>
        <v>0</v>
      </c>
      <c r="AB143" s="86"/>
      <c r="AC143" s="152">
        <f>'T2 2024'!S144</f>
        <v>0</v>
      </c>
      <c r="AD143" s="245">
        <f t="shared" si="46"/>
        <v>0</v>
      </c>
      <c r="AE143" s="86"/>
      <c r="AF143" s="92">
        <f t="shared" si="35"/>
        <v>0</v>
      </c>
      <c r="AG143" s="604"/>
      <c r="AH143" s="84"/>
      <c r="AI143" s="56">
        <f t="shared" si="36"/>
        <v>0</v>
      </c>
      <c r="AJ143" s="56">
        <f t="shared" si="37"/>
        <v>0</v>
      </c>
      <c r="AK143" s="56">
        <f t="shared" si="38"/>
        <v>0</v>
      </c>
      <c r="AL143" s="56">
        <f t="shared" si="39"/>
        <v>0</v>
      </c>
      <c r="AM143" s="56">
        <f t="shared" si="40"/>
        <v>0</v>
      </c>
      <c r="AN143" s="56">
        <f t="shared" si="41"/>
        <v>0</v>
      </c>
      <c r="AO143" s="56">
        <f t="shared" si="42"/>
        <v>0</v>
      </c>
    </row>
    <row r="144" spans="2:41" x14ac:dyDescent="0.25">
      <c r="B144" s="82"/>
      <c r="C144" s="246">
        <f>'T1 2024'!C145</f>
        <v>134</v>
      </c>
      <c r="D144" s="94">
        <f>'T1 2024'!D145</f>
        <v>0</v>
      </c>
      <c r="E144" s="142">
        <f>'T1 2024'!E145</f>
        <v>0</v>
      </c>
      <c r="F144" s="142">
        <f>'T1 2024'!F145</f>
        <v>0</v>
      </c>
      <c r="G144" s="142">
        <f>'T1 2024'!G145</f>
        <v>0</v>
      </c>
      <c r="H144" s="247">
        <f>'T1 2024'!H145</f>
        <v>0</v>
      </c>
      <c r="I144" s="248">
        <f>'T1 2024'!I145</f>
        <v>0</v>
      </c>
      <c r="J144" s="248">
        <f>'T1 2024'!J145</f>
        <v>0</v>
      </c>
      <c r="K144" s="249">
        <f>'T1 2024'!K145</f>
        <v>0</v>
      </c>
      <c r="L144" s="250">
        <f>'T2 2024'!H145</f>
        <v>0</v>
      </c>
      <c r="M144" s="250">
        <f>'T2 2024'!I145</f>
        <v>0</v>
      </c>
      <c r="N144" s="251">
        <f>'T2 2024'!J145</f>
        <v>0</v>
      </c>
      <c r="O144" s="247">
        <f>'T3 2024'!H145</f>
        <v>0</v>
      </c>
      <c r="P144" s="248">
        <f>'T3 2024'!I145</f>
        <v>0</v>
      </c>
      <c r="Q144" s="248">
        <f>'T3 2024'!J145</f>
        <v>0</v>
      </c>
      <c r="R144" s="248">
        <f>'T3 2024'!K145</f>
        <v>0</v>
      </c>
      <c r="S144" s="249">
        <f>'T3 2024'!L145</f>
        <v>0</v>
      </c>
      <c r="T144" s="252">
        <f>'T4 2024'!H145</f>
        <v>0</v>
      </c>
      <c r="U144" s="203">
        <f t="shared" si="43"/>
        <v>0</v>
      </c>
      <c r="V144" s="241">
        <f t="shared" si="44"/>
        <v>0</v>
      </c>
      <c r="W144" s="86"/>
      <c r="X144" s="242" t="b">
        <f>'T1 2024'!T145</f>
        <v>0</v>
      </c>
      <c r="Y144" s="243">
        <f>'T2 2024'!S145</f>
        <v>0</v>
      </c>
      <c r="Z144" s="244">
        <f t="shared" si="45"/>
        <v>0</v>
      </c>
      <c r="AA144" s="245">
        <f t="shared" si="34"/>
        <v>0</v>
      </c>
      <c r="AB144" s="86"/>
      <c r="AC144" s="152">
        <f>'T2 2024'!S145</f>
        <v>0</v>
      </c>
      <c r="AD144" s="245">
        <f t="shared" si="46"/>
        <v>0</v>
      </c>
      <c r="AE144" s="86"/>
      <c r="AF144" s="92">
        <f t="shared" si="35"/>
        <v>0</v>
      </c>
      <c r="AG144" s="604"/>
      <c r="AH144" s="84"/>
      <c r="AI144" s="56">
        <f t="shared" si="36"/>
        <v>0</v>
      </c>
      <c r="AJ144" s="56">
        <f t="shared" si="37"/>
        <v>0</v>
      </c>
      <c r="AK144" s="56">
        <f t="shared" si="38"/>
        <v>0</v>
      </c>
      <c r="AL144" s="56">
        <f t="shared" si="39"/>
        <v>0</v>
      </c>
      <c r="AM144" s="56">
        <f t="shared" si="40"/>
        <v>0</v>
      </c>
      <c r="AN144" s="56">
        <f t="shared" si="41"/>
        <v>0</v>
      </c>
      <c r="AO144" s="56">
        <f t="shared" si="42"/>
        <v>0</v>
      </c>
    </row>
    <row r="145" spans="2:41" x14ac:dyDescent="0.25">
      <c r="B145" s="82"/>
      <c r="C145" s="246">
        <f>'T1 2024'!C146</f>
        <v>135</v>
      </c>
      <c r="D145" s="94">
        <f>'T1 2024'!D146</f>
        <v>0</v>
      </c>
      <c r="E145" s="142">
        <f>'T1 2024'!E146</f>
        <v>0</v>
      </c>
      <c r="F145" s="142">
        <f>'T1 2024'!F146</f>
        <v>0</v>
      </c>
      <c r="G145" s="142">
        <f>'T1 2024'!G146</f>
        <v>0</v>
      </c>
      <c r="H145" s="247">
        <f>'T1 2024'!H146</f>
        <v>0</v>
      </c>
      <c r="I145" s="248">
        <f>'T1 2024'!I146</f>
        <v>0</v>
      </c>
      <c r="J145" s="248">
        <f>'T1 2024'!J146</f>
        <v>0</v>
      </c>
      <c r="K145" s="249">
        <f>'T1 2024'!K146</f>
        <v>0</v>
      </c>
      <c r="L145" s="250">
        <f>'T2 2024'!H146</f>
        <v>0</v>
      </c>
      <c r="M145" s="250">
        <f>'T2 2024'!I146</f>
        <v>0</v>
      </c>
      <c r="N145" s="251">
        <f>'T2 2024'!J146</f>
        <v>0</v>
      </c>
      <c r="O145" s="247">
        <f>'T3 2024'!H146</f>
        <v>0</v>
      </c>
      <c r="P145" s="248">
        <f>'T3 2024'!I146</f>
        <v>0</v>
      </c>
      <c r="Q145" s="248">
        <f>'T3 2024'!J146</f>
        <v>0</v>
      </c>
      <c r="R145" s="248">
        <f>'T3 2024'!K146</f>
        <v>0</v>
      </c>
      <c r="S145" s="249">
        <f>'T3 2024'!L146</f>
        <v>0</v>
      </c>
      <c r="T145" s="252">
        <f>'T4 2024'!H146</f>
        <v>0</v>
      </c>
      <c r="U145" s="203">
        <f t="shared" si="43"/>
        <v>0</v>
      </c>
      <c r="V145" s="241">
        <f t="shared" si="44"/>
        <v>0</v>
      </c>
      <c r="W145" s="86"/>
      <c r="X145" s="242" t="b">
        <f>'T1 2024'!T146</f>
        <v>0</v>
      </c>
      <c r="Y145" s="243">
        <f>'T2 2024'!S146</f>
        <v>0</v>
      </c>
      <c r="Z145" s="244">
        <f t="shared" si="45"/>
        <v>0</v>
      </c>
      <c r="AA145" s="245">
        <f t="shared" si="34"/>
        <v>0</v>
      </c>
      <c r="AB145" s="86"/>
      <c r="AC145" s="152">
        <f>'T2 2024'!S146</f>
        <v>0</v>
      </c>
      <c r="AD145" s="245">
        <f t="shared" si="46"/>
        <v>0</v>
      </c>
      <c r="AE145" s="86"/>
      <c r="AF145" s="92">
        <f t="shared" si="35"/>
        <v>0</v>
      </c>
      <c r="AG145" s="604"/>
      <c r="AH145" s="84"/>
      <c r="AI145" s="56">
        <f t="shared" si="36"/>
        <v>0</v>
      </c>
      <c r="AJ145" s="56">
        <f t="shared" si="37"/>
        <v>0</v>
      </c>
      <c r="AK145" s="56">
        <f t="shared" si="38"/>
        <v>0</v>
      </c>
      <c r="AL145" s="56">
        <f t="shared" si="39"/>
        <v>0</v>
      </c>
      <c r="AM145" s="56">
        <f t="shared" si="40"/>
        <v>0</v>
      </c>
      <c r="AN145" s="56">
        <f t="shared" si="41"/>
        <v>0</v>
      </c>
      <c r="AO145" s="56">
        <f t="shared" si="42"/>
        <v>0</v>
      </c>
    </row>
    <row r="146" spans="2:41" x14ac:dyDescent="0.25">
      <c r="B146" s="82"/>
      <c r="C146" s="246">
        <f>'T1 2024'!C147</f>
        <v>136</v>
      </c>
      <c r="D146" s="94">
        <f>'T1 2024'!D147</f>
        <v>0</v>
      </c>
      <c r="E146" s="142">
        <f>'T1 2024'!E147</f>
        <v>0</v>
      </c>
      <c r="F146" s="142">
        <f>'T1 2024'!F147</f>
        <v>0</v>
      </c>
      <c r="G146" s="142">
        <f>'T1 2024'!G147</f>
        <v>0</v>
      </c>
      <c r="H146" s="247">
        <f>'T1 2024'!H147</f>
        <v>0</v>
      </c>
      <c r="I146" s="248">
        <f>'T1 2024'!I147</f>
        <v>0</v>
      </c>
      <c r="J146" s="248">
        <f>'T1 2024'!J147</f>
        <v>0</v>
      </c>
      <c r="K146" s="249">
        <f>'T1 2024'!K147</f>
        <v>0</v>
      </c>
      <c r="L146" s="250">
        <f>'T2 2024'!H147</f>
        <v>0</v>
      </c>
      <c r="M146" s="250">
        <f>'T2 2024'!I147</f>
        <v>0</v>
      </c>
      <c r="N146" s="251">
        <f>'T2 2024'!J147</f>
        <v>0</v>
      </c>
      <c r="O146" s="247">
        <f>'T3 2024'!H147</f>
        <v>0</v>
      </c>
      <c r="P146" s="248">
        <f>'T3 2024'!I147</f>
        <v>0</v>
      </c>
      <c r="Q146" s="248">
        <f>'T3 2024'!J147</f>
        <v>0</v>
      </c>
      <c r="R146" s="248">
        <f>'T3 2024'!K147</f>
        <v>0</v>
      </c>
      <c r="S146" s="249">
        <f>'T3 2024'!L147</f>
        <v>0</v>
      </c>
      <c r="T146" s="252">
        <f>'T4 2024'!H147</f>
        <v>0</v>
      </c>
      <c r="U146" s="203">
        <f t="shared" si="43"/>
        <v>0</v>
      </c>
      <c r="V146" s="241">
        <f t="shared" si="44"/>
        <v>0</v>
      </c>
      <c r="W146" s="86"/>
      <c r="X146" s="242" t="b">
        <f>'T1 2024'!T147</f>
        <v>0</v>
      </c>
      <c r="Y146" s="243">
        <f>'T2 2024'!S147</f>
        <v>0</v>
      </c>
      <c r="Z146" s="244">
        <f t="shared" si="45"/>
        <v>0</v>
      </c>
      <c r="AA146" s="245">
        <f t="shared" ref="AA146:AA209" si="47">(Z146)*0.24</f>
        <v>0</v>
      </c>
      <c r="AB146" s="86"/>
      <c r="AC146" s="152">
        <f>'T2 2024'!S147</f>
        <v>0</v>
      </c>
      <c r="AD146" s="245">
        <f t="shared" si="46"/>
        <v>0</v>
      </c>
      <c r="AE146" s="86"/>
      <c r="AF146" s="92">
        <f t="shared" si="35"/>
        <v>0</v>
      </c>
      <c r="AG146" s="604"/>
      <c r="AH146" s="84"/>
      <c r="AI146" s="56">
        <f t="shared" si="36"/>
        <v>0</v>
      </c>
      <c r="AJ146" s="56">
        <f t="shared" si="37"/>
        <v>0</v>
      </c>
      <c r="AK146" s="56">
        <f t="shared" si="38"/>
        <v>0</v>
      </c>
      <c r="AL146" s="56">
        <f t="shared" si="39"/>
        <v>0</v>
      </c>
      <c r="AM146" s="56">
        <f t="shared" si="40"/>
        <v>0</v>
      </c>
      <c r="AN146" s="56">
        <f t="shared" si="41"/>
        <v>0</v>
      </c>
      <c r="AO146" s="56">
        <f t="shared" si="42"/>
        <v>0</v>
      </c>
    </row>
    <row r="147" spans="2:41" x14ac:dyDescent="0.25">
      <c r="B147" s="82"/>
      <c r="C147" s="246">
        <f>'T1 2024'!C148</f>
        <v>137</v>
      </c>
      <c r="D147" s="94">
        <f>'T1 2024'!D148</f>
        <v>0</v>
      </c>
      <c r="E147" s="142">
        <f>'T1 2024'!E148</f>
        <v>0</v>
      </c>
      <c r="F147" s="142">
        <f>'T1 2024'!F148</f>
        <v>0</v>
      </c>
      <c r="G147" s="142">
        <f>'T1 2024'!G148</f>
        <v>0</v>
      </c>
      <c r="H147" s="247">
        <f>'T1 2024'!H148</f>
        <v>0</v>
      </c>
      <c r="I147" s="248">
        <f>'T1 2024'!I148</f>
        <v>0</v>
      </c>
      <c r="J147" s="248">
        <f>'T1 2024'!J148</f>
        <v>0</v>
      </c>
      <c r="K147" s="249">
        <f>'T1 2024'!K148</f>
        <v>0</v>
      </c>
      <c r="L147" s="250">
        <f>'T2 2024'!H148</f>
        <v>0</v>
      </c>
      <c r="M147" s="250">
        <f>'T2 2024'!I148</f>
        <v>0</v>
      </c>
      <c r="N147" s="251">
        <f>'T2 2024'!J148</f>
        <v>0</v>
      </c>
      <c r="O147" s="247">
        <f>'T3 2024'!H148</f>
        <v>0</v>
      </c>
      <c r="P147" s="248">
        <f>'T3 2024'!I148</f>
        <v>0</v>
      </c>
      <c r="Q147" s="248">
        <f>'T3 2024'!J148</f>
        <v>0</v>
      </c>
      <c r="R147" s="248">
        <f>'T3 2024'!K148</f>
        <v>0</v>
      </c>
      <c r="S147" s="249">
        <f>'T3 2024'!L148</f>
        <v>0</v>
      </c>
      <c r="T147" s="252">
        <f>'T4 2024'!H148</f>
        <v>0</v>
      </c>
      <c r="U147" s="203">
        <f t="shared" si="43"/>
        <v>0</v>
      </c>
      <c r="V147" s="241">
        <f t="shared" si="44"/>
        <v>0</v>
      </c>
      <c r="W147" s="86"/>
      <c r="X147" s="242" t="b">
        <f>'T1 2024'!T148</f>
        <v>0</v>
      </c>
      <c r="Y147" s="243">
        <f>'T2 2024'!S148</f>
        <v>0</v>
      </c>
      <c r="Z147" s="244">
        <f t="shared" si="45"/>
        <v>0</v>
      </c>
      <c r="AA147" s="245">
        <f t="shared" si="47"/>
        <v>0</v>
      </c>
      <c r="AB147" s="86"/>
      <c r="AC147" s="152">
        <f>'T2 2024'!S148</f>
        <v>0</v>
      </c>
      <c r="AD147" s="245">
        <f t="shared" si="46"/>
        <v>0</v>
      </c>
      <c r="AE147" s="86"/>
      <c r="AF147" s="92">
        <f t="shared" si="35"/>
        <v>0</v>
      </c>
      <c r="AG147" s="604"/>
      <c r="AH147" s="84"/>
      <c r="AI147" s="56">
        <f t="shared" si="36"/>
        <v>0</v>
      </c>
      <c r="AJ147" s="56">
        <f t="shared" si="37"/>
        <v>0</v>
      </c>
      <c r="AK147" s="56">
        <f t="shared" si="38"/>
        <v>0</v>
      </c>
      <c r="AL147" s="56">
        <f t="shared" si="39"/>
        <v>0</v>
      </c>
      <c r="AM147" s="56">
        <f t="shared" si="40"/>
        <v>0</v>
      </c>
      <c r="AN147" s="56">
        <f t="shared" si="41"/>
        <v>0</v>
      </c>
      <c r="AO147" s="56">
        <f t="shared" si="42"/>
        <v>0</v>
      </c>
    </row>
    <row r="148" spans="2:41" x14ac:dyDescent="0.25">
      <c r="B148" s="82"/>
      <c r="C148" s="246">
        <f>'T1 2024'!C149</f>
        <v>138</v>
      </c>
      <c r="D148" s="94">
        <f>'T1 2024'!D149</f>
        <v>0</v>
      </c>
      <c r="E148" s="142">
        <f>'T1 2024'!E149</f>
        <v>0</v>
      </c>
      <c r="F148" s="142">
        <f>'T1 2024'!F149</f>
        <v>0</v>
      </c>
      <c r="G148" s="142">
        <f>'T1 2024'!G149</f>
        <v>0</v>
      </c>
      <c r="H148" s="247">
        <f>'T1 2024'!H149</f>
        <v>0</v>
      </c>
      <c r="I148" s="248">
        <f>'T1 2024'!I149</f>
        <v>0</v>
      </c>
      <c r="J148" s="248">
        <f>'T1 2024'!J149</f>
        <v>0</v>
      </c>
      <c r="K148" s="249">
        <f>'T1 2024'!K149</f>
        <v>0</v>
      </c>
      <c r="L148" s="250">
        <f>'T2 2024'!H149</f>
        <v>0</v>
      </c>
      <c r="M148" s="250">
        <f>'T2 2024'!I149</f>
        <v>0</v>
      </c>
      <c r="N148" s="251">
        <f>'T2 2024'!J149</f>
        <v>0</v>
      </c>
      <c r="O148" s="247">
        <f>'T3 2024'!H149</f>
        <v>0</v>
      </c>
      <c r="P148" s="248">
        <f>'T3 2024'!I149</f>
        <v>0</v>
      </c>
      <c r="Q148" s="248">
        <f>'T3 2024'!J149</f>
        <v>0</v>
      </c>
      <c r="R148" s="248">
        <f>'T3 2024'!K149</f>
        <v>0</v>
      </c>
      <c r="S148" s="249">
        <f>'T3 2024'!L149</f>
        <v>0</v>
      </c>
      <c r="T148" s="252">
        <f>'T4 2024'!H149</f>
        <v>0</v>
      </c>
      <c r="U148" s="203">
        <f t="shared" si="43"/>
        <v>0</v>
      </c>
      <c r="V148" s="241">
        <f t="shared" si="44"/>
        <v>0</v>
      </c>
      <c r="W148" s="86"/>
      <c r="X148" s="242" t="b">
        <f>'T1 2024'!T149</f>
        <v>0</v>
      </c>
      <c r="Y148" s="243">
        <f>'T2 2024'!S149</f>
        <v>0</v>
      </c>
      <c r="Z148" s="244">
        <f t="shared" si="45"/>
        <v>0</v>
      </c>
      <c r="AA148" s="245">
        <f t="shared" si="47"/>
        <v>0</v>
      </c>
      <c r="AB148" s="86"/>
      <c r="AC148" s="152">
        <f>'T2 2024'!S149</f>
        <v>0</v>
      </c>
      <c r="AD148" s="245">
        <f t="shared" si="46"/>
        <v>0</v>
      </c>
      <c r="AE148" s="86"/>
      <c r="AF148" s="92">
        <f t="shared" si="35"/>
        <v>0</v>
      </c>
      <c r="AG148" s="604"/>
      <c r="AH148" s="84"/>
      <c r="AI148" s="56">
        <f t="shared" si="36"/>
        <v>0</v>
      </c>
      <c r="AJ148" s="56">
        <f t="shared" si="37"/>
        <v>0</v>
      </c>
      <c r="AK148" s="56">
        <f t="shared" si="38"/>
        <v>0</v>
      </c>
      <c r="AL148" s="56">
        <f t="shared" si="39"/>
        <v>0</v>
      </c>
      <c r="AM148" s="56">
        <f t="shared" si="40"/>
        <v>0</v>
      </c>
      <c r="AN148" s="56">
        <f t="shared" si="41"/>
        <v>0</v>
      </c>
      <c r="AO148" s="56">
        <f t="shared" si="42"/>
        <v>0</v>
      </c>
    </row>
    <row r="149" spans="2:41" x14ac:dyDescent="0.25">
      <c r="B149" s="82"/>
      <c r="C149" s="246">
        <f>'T1 2024'!C150</f>
        <v>139</v>
      </c>
      <c r="D149" s="94">
        <f>'T1 2024'!D150</f>
        <v>0</v>
      </c>
      <c r="E149" s="142">
        <f>'T1 2024'!E150</f>
        <v>0</v>
      </c>
      <c r="F149" s="142">
        <f>'T1 2024'!F150</f>
        <v>0</v>
      </c>
      <c r="G149" s="142">
        <f>'T1 2024'!G150</f>
        <v>0</v>
      </c>
      <c r="H149" s="247">
        <f>'T1 2024'!H150</f>
        <v>0</v>
      </c>
      <c r="I149" s="248">
        <f>'T1 2024'!I150</f>
        <v>0</v>
      </c>
      <c r="J149" s="248">
        <f>'T1 2024'!J150</f>
        <v>0</v>
      </c>
      <c r="K149" s="249">
        <f>'T1 2024'!K150</f>
        <v>0</v>
      </c>
      <c r="L149" s="250">
        <f>'T2 2024'!H150</f>
        <v>0</v>
      </c>
      <c r="M149" s="250">
        <f>'T2 2024'!I150</f>
        <v>0</v>
      </c>
      <c r="N149" s="251">
        <f>'T2 2024'!J150</f>
        <v>0</v>
      </c>
      <c r="O149" s="247">
        <f>'T3 2024'!H150</f>
        <v>0</v>
      </c>
      <c r="P149" s="248">
        <f>'T3 2024'!I150</f>
        <v>0</v>
      </c>
      <c r="Q149" s="248">
        <f>'T3 2024'!J150</f>
        <v>0</v>
      </c>
      <c r="R149" s="248">
        <f>'T3 2024'!K150</f>
        <v>0</v>
      </c>
      <c r="S149" s="249">
        <f>'T3 2024'!L150</f>
        <v>0</v>
      </c>
      <c r="T149" s="252">
        <f>'T4 2024'!H150</f>
        <v>0</v>
      </c>
      <c r="U149" s="203">
        <f t="shared" si="43"/>
        <v>0</v>
      </c>
      <c r="V149" s="241">
        <f t="shared" si="44"/>
        <v>0</v>
      </c>
      <c r="W149" s="86"/>
      <c r="X149" s="242" t="b">
        <f>'T1 2024'!T150</f>
        <v>0</v>
      </c>
      <c r="Y149" s="243">
        <f>'T2 2024'!S150</f>
        <v>0</v>
      </c>
      <c r="Z149" s="244">
        <f t="shared" si="45"/>
        <v>0</v>
      </c>
      <c r="AA149" s="245">
        <f t="shared" si="47"/>
        <v>0</v>
      </c>
      <c r="AB149" s="86"/>
      <c r="AC149" s="152">
        <f>'T2 2024'!S150</f>
        <v>0</v>
      </c>
      <c r="AD149" s="245">
        <f t="shared" si="46"/>
        <v>0</v>
      </c>
      <c r="AE149" s="86"/>
      <c r="AF149" s="92">
        <f t="shared" si="35"/>
        <v>0</v>
      </c>
      <c r="AG149" s="604"/>
      <c r="AH149" s="84"/>
      <c r="AI149" s="56">
        <f t="shared" si="36"/>
        <v>0</v>
      </c>
      <c r="AJ149" s="56">
        <f t="shared" si="37"/>
        <v>0</v>
      </c>
      <c r="AK149" s="56">
        <f t="shared" si="38"/>
        <v>0</v>
      </c>
      <c r="AL149" s="56">
        <f t="shared" si="39"/>
        <v>0</v>
      </c>
      <c r="AM149" s="56">
        <f t="shared" si="40"/>
        <v>0</v>
      </c>
      <c r="AN149" s="56">
        <f t="shared" si="41"/>
        <v>0</v>
      </c>
      <c r="AO149" s="56">
        <f t="shared" si="42"/>
        <v>0</v>
      </c>
    </row>
    <row r="150" spans="2:41" x14ac:dyDescent="0.25">
      <c r="B150" s="82"/>
      <c r="C150" s="246">
        <f>'T1 2024'!C151</f>
        <v>140</v>
      </c>
      <c r="D150" s="94">
        <f>'T1 2024'!D151</f>
        <v>0</v>
      </c>
      <c r="E150" s="142">
        <f>'T1 2024'!E151</f>
        <v>0</v>
      </c>
      <c r="F150" s="142">
        <f>'T1 2024'!F151</f>
        <v>0</v>
      </c>
      <c r="G150" s="142">
        <f>'T1 2024'!G151</f>
        <v>0</v>
      </c>
      <c r="H150" s="247">
        <f>'T1 2024'!H151</f>
        <v>0</v>
      </c>
      <c r="I150" s="248">
        <f>'T1 2024'!I151</f>
        <v>0</v>
      </c>
      <c r="J150" s="248">
        <f>'T1 2024'!J151</f>
        <v>0</v>
      </c>
      <c r="K150" s="249">
        <f>'T1 2024'!K151</f>
        <v>0</v>
      </c>
      <c r="L150" s="250">
        <f>'T2 2024'!H151</f>
        <v>0</v>
      </c>
      <c r="M150" s="250">
        <f>'T2 2024'!I151</f>
        <v>0</v>
      </c>
      <c r="N150" s="251">
        <f>'T2 2024'!J151</f>
        <v>0</v>
      </c>
      <c r="O150" s="247">
        <f>'T3 2024'!H151</f>
        <v>0</v>
      </c>
      <c r="P150" s="248">
        <f>'T3 2024'!I151</f>
        <v>0</v>
      </c>
      <c r="Q150" s="248">
        <f>'T3 2024'!J151</f>
        <v>0</v>
      </c>
      <c r="R150" s="248">
        <f>'T3 2024'!K151</f>
        <v>0</v>
      </c>
      <c r="S150" s="249">
        <f>'T3 2024'!L151</f>
        <v>0</v>
      </c>
      <c r="T150" s="252">
        <f>'T4 2024'!H151</f>
        <v>0</v>
      </c>
      <c r="U150" s="203">
        <f t="shared" si="43"/>
        <v>0</v>
      </c>
      <c r="V150" s="241">
        <f t="shared" si="44"/>
        <v>0</v>
      </c>
      <c r="W150" s="86"/>
      <c r="X150" s="242" t="b">
        <f>'T1 2024'!T151</f>
        <v>0</v>
      </c>
      <c r="Y150" s="243">
        <f>'T2 2024'!S151</f>
        <v>0</v>
      </c>
      <c r="Z150" s="244">
        <f t="shared" si="45"/>
        <v>0</v>
      </c>
      <c r="AA150" s="245">
        <f t="shared" si="47"/>
        <v>0</v>
      </c>
      <c r="AB150" s="86"/>
      <c r="AC150" s="152">
        <f>'T2 2024'!S151</f>
        <v>0</v>
      </c>
      <c r="AD150" s="245">
        <f t="shared" si="46"/>
        <v>0</v>
      </c>
      <c r="AE150" s="86"/>
      <c r="AF150" s="92">
        <f t="shared" si="35"/>
        <v>0</v>
      </c>
      <c r="AG150" s="604"/>
      <c r="AH150" s="84"/>
      <c r="AI150" s="56">
        <f t="shared" si="36"/>
        <v>0</v>
      </c>
      <c r="AJ150" s="56">
        <f t="shared" si="37"/>
        <v>0</v>
      </c>
      <c r="AK150" s="56">
        <f t="shared" si="38"/>
        <v>0</v>
      </c>
      <c r="AL150" s="56">
        <f t="shared" si="39"/>
        <v>0</v>
      </c>
      <c r="AM150" s="56">
        <f t="shared" si="40"/>
        <v>0</v>
      </c>
      <c r="AN150" s="56">
        <f t="shared" si="41"/>
        <v>0</v>
      </c>
      <c r="AO150" s="56">
        <f t="shared" si="42"/>
        <v>0</v>
      </c>
    </row>
    <row r="151" spans="2:41" x14ac:dyDescent="0.25">
      <c r="B151" s="82"/>
      <c r="C151" s="246">
        <f>'T1 2024'!C152</f>
        <v>141</v>
      </c>
      <c r="D151" s="94">
        <f>'T1 2024'!D152</f>
        <v>0</v>
      </c>
      <c r="E151" s="142">
        <f>'T1 2024'!E152</f>
        <v>0</v>
      </c>
      <c r="F151" s="142">
        <f>'T1 2024'!F152</f>
        <v>0</v>
      </c>
      <c r="G151" s="142">
        <f>'T1 2024'!G152</f>
        <v>0</v>
      </c>
      <c r="H151" s="247">
        <f>'T1 2024'!H152</f>
        <v>0</v>
      </c>
      <c r="I151" s="248">
        <f>'T1 2024'!I152</f>
        <v>0</v>
      </c>
      <c r="J151" s="248">
        <f>'T1 2024'!J152</f>
        <v>0</v>
      </c>
      <c r="K151" s="249">
        <f>'T1 2024'!K152</f>
        <v>0</v>
      </c>
      <c r="L151" s="250">
        <f>'T2 2024'!H152</f>
        <v>0</v>
      </c>
      <c r="M151" s="250">
        <f>'T2 2024'!I152</f>
        <v>0</v>
      </c>
      <c r="N151" s="251">
        <f>'T2 2024'!J152</f>
        <v>0</v>
      </c>
      <c r="O151" s="247">
        <f>'T3 2024'!H152</f>
        <v>0</v>
      </c>
      <c r="P151" s="248">
        <f>'T3 2024'!I152</f>
        <v>0</v>
      </c>
      <c r="Q151" s="248">
        <f>'T3 2024'!J152</f>
        <v>0</v>
      </c>
      <c r="R151" s="248">
        <f>'T3 2024'!K152</f>
        <v>0</v>
      </c>
      <c r="S151" s="249">
        <f>'T3 2024'!L152</f>
        <v>0</v>
      </c>
      <c r="T151" s="252">
        <f>'T4 2024'!H152</f>
        <v>0</v>
      </c>
      <c r="U151" s="203">
        <f t="shared" si="43"/>
        <v>0</v>
      </c>
      <c r="V151" s="241">
        <f t="shared" si="44"/>
        <v>0</v>
      </c>
      <c r="W151" s="86"/>
      <c r="X151" s="242" t="b">
        <f>'T1 2024'!T152</f>
        <v>0</v>
      </c>
      <c r="Y151" s="243">
        <f>'T2 2024'!S152</f>
        <v>0</v>
      </c>
      <c r="Z151" s="244">
        <f t="shared" si="45"/>
        <v>0</v>
      </c>
      <c r="AA151" s="245">
        <f t="shared" si="47"/>
        <v>0</v>
      </c>
      <c r="AB151" s="86"/>
      <c r="AC151" s="152">
        <f>'T2 2024'!S152</f>
        <v>0</v>
      </c>
      <c r="AD151" s="245">
        <f t="shared" si="46"/>
        <v>0</v>
      </c>
      <c r="AE151" s="86"/>
      <c r="AF151" s="92">
        <f t="shared" si="35"/>
        <v>0</v>
      </c>
      <c r="AG151" s="604"/>
      <c r="AH151" s="84"/>
      <c r="AI151" s="56">
        <f t="shared" si="36"/>
        <v>0</v>
      </c>
      <c r="AJ151" s="56">
        <f t="shared" si="37"/>
        <v>0</v>
      </c>
      <c r="AK151" s="56">
        <f t="shared" si="38"/>
        <v>0</v>
      </c>
      <c r="AL151" s="56">
        <f t="shared" si="39"/>
        <v>0</v>
      </c>
      <c r="AM151" s="56">
        <f t="shared" si="40"/>
        <v>0</v>
      </c>
      <c r="AN151" s="56">
        <f t="shared" si="41"/>
        <v>0</v>
      </c>
      <c r="AO151" s="56">
        <f t="shared" si="42"/>
        <v>0</v>
      </c>
    </row>
    <row r="152" spans="2:41" x14ac:dyDescent="0.25">
      <c r="B152" s="82"/>
      <c r="C152" s="246">
        <f>'T1 2024'!C153</f>
        <v>142</v>
      </c>
      <c r="D152" s="94">
        <f>'T1 2024'!D153</f>
        <v>0</v>
      </c>
      <c r="E152" s="142">
        <f>'T1 2024'!E153</f>
        <v>0</v>
      </c>
      <c r="F152" s="142">
        <f>'T1 2024'!F153</f>
        <v>0</v>
      </c>
      <c r="G152" s="142">
        <f>'T1 2024'!G153</f>
        <v>0</v>
      </c>
      <c r="H152" s="247">
        <f>'T1 2024'!H153</f>
        <v>0</v>
      </c>
      <c r="I152" s="248">
        <f>'T1 2024'!I153</f>
        <v>0</v>
      </c>
      <c r="J152" s="248">
        <f>'T1 2024'!J153</f>
        <v>0</v>
      </c>
      <c r="K152" s="249">
        <f>'T1 2024'!K153</f>
        <v>0</v>
      </c>
      <c r="L152" s="250">
        <f>'T2 2024'!H153</f>
        <v>0</v>
      </c>
      <c r="M152" s="250">
        <f>'T2 2024'!I153</f>
        <v>0</v>
      </c>
      <c r="N152" s="251">
        <f>'T2 2024'!J153</f>
        <v>0</v>
      </c>
      <c r="O152" s="247">
        <f>'T3 2024'!H153</f>
        <v>0</v>
      </c>
      <c r="P152" s="248">
        <f>'T3 2024'!I153</f>
        <v>0</v>
      </c>
      <c r="Q152" s="248">
        <f>'T3 2024'!J153</f>
        <v>0</v>
      </c>
      <c r="R152" s="248">
        <f>'T3 2024'!K153</f>
        <v>0</v>
      </c>
      <c r="S152" s="249">
        <f>'T3 2024'!L153</f>
        <v>0</v>
      </c>
      <c r="T152" s="252">
        <f>'T4 2024'!H153</f>
        <v>0</v>
      </c>
      <c r="U152" s="203">
        <f t="shared" si="43"/>
        <v>0</v>
      </c>
      <c r="V152" s="241">
        <f t="shared" si="44"/>
        <v>0</v>
      </c>
      <c r="W152" s="86"/>
      <c r="X152" s="242" t="b">
        <f>'T1 2024'!T153</f>
        <v>0</v>
      </c>
      <c r="Y152" s="243">
        <f>'T2 2024'!S153</f>
        <v>0</v>
      </c>
      <c r="Z152" s="244">
        <f t="shared" si="45"/>
        <v>0</v>
      </c>
      <c r="AA152" s="245">
        <f t="shared" si="47"/>
        <v>0</v>
      </c>
      <c r="AB152" s="86"/>
      <c r="AC152" s="152">
        <f>'T2 2024'!S153</f>
        <v>0</v>
      </c>
      <c r="AD152" s="245">
        <f t="shared" si="46"/>
        <v>0</v>
      </c>
      <c r="AE152" s="86"/>
      <c r="AF152" s="92">
        <f t="shared" ref="AF152:AF210" si="48">AA152+V152</f>
        <v>0</v>
      </c>
      <c r="AG152" s="604"/>
      <c r="AH152" s="84"/>
      <c r="AI152" s="56">
        <f t="shared" si="36"/>
        <v>0</v>
      </c>
      <c r="AJ152" s="56">
        <f t="shared" si="37"/>
        <v>0</v>
      </c>
      <c r="AK152" s="56">
        <f t="shared" si="38"/>
        <v>0</v>
      </c>
      <c r="AL152" s="56">
        <f t="shared" si="39"/>
        <v>0</v>
      </c>
      <c r="AM152" s="56">
        <f t="shared" si="40"/>
        <v>0</v>
      </c>
      <c r="AN152" s="56">
        <f t="shared" si="41"/>
        <v>0</v>
      </c>
      <c r="AO152" s="56">
        <f t="shared" si="42"/>
        <v>0</v>
      </c>
    </row>
    <row r="153" spans="2:41" x14ac:dyDescent="0.25">
      <c r="B153" s="82"/>
      <c r="C153" s="246">
        <f>'T1 2024'!C154</f>
        <v>143</v>
      </c>
      <c r="D153" s="94">
        <f>'T1 2024'!D154</f>
        <v>0</v>
      </c>
      <c r="E153" s="142">
        <f>'T1 2024'!E154</f>
        <v>0</v>
      </c>
      <c r="F153" s="142">
        <f>'T1 2024'!F154</f>
        <v>0</v>
      </c>
      <c r="G153" s="142">
        <f>'T1 2024'!G154</f>
        <v>0</v>
      </c>
      <c r="H153" s="247">
        <f>'T1 2024'!H154</f>
        <v>0</v>
      </c>
      <c r="I153" s="248">
        <f>'T1 2024'!I154</f>
        <v>0</v>
      </c>
      <c r="J153" s="248">
        <f>'T1 2024'!J154</f>
        <v>0</v>
      </c>
      <c r="K153" s="249">
        <f>'T1 2024'!K154</f>
        <v>0</v>
      </c>
      <c r="L153" s="250">
        <f>'T2 2024'!H154</f>
        <v>0</v>
      </c>
      <c r="M153" s="250">
        <f>'T2 2024'!I154</f>
        <v>0</v>
      </c>
      <c r="N153" s="251">
        <f>'T2 2024'!J154</f>
        <v>0</v>
      </c>
      <c r="O153" s="247">
        <f>'T3 2024'!H154</f>
        <v>0</v>
      </c>
      <c r="P153" s="248">
        <f>'T3 2024'!I154</f>
        <v>0</v>
      </c>
      <c r="Q153" s="248">
        <f>'T3 2024'!J154</f>
        <v>0</v>
      </c>
      <c r="R153" s="248">
        <f>'T3 2024'!K154</f>
        <v>0</v>
      </c>
      <c r="S153" s="249">
        <f>'T3 2024'!L154</f>
        <v>0</v>
      </c>
      <c r="T153" s="252">
        <f>'T4 2024'!H154</f>
        <v>0</v>
      </c>
      <c r="U153" s="203">
        <f t="shared" si="43"/>
        <v>0</v>
      </c>
      <c r="V153" s="241">
        <f t="shared" si="44"/>
        <v>0</v>
      </c>
      <c r="W153" s="86"/>
      <c r="X153" s="242" t="b">
        <f>'T1 2024'!T154</f>
        <v>0</v>
      </c>
      <c r="Y153" s="243">
        <f>'T2 2024'!S154</f>
        <v>0</v>
      </c>
      <c r="Z153" s="244">
        <f t="shared" si="45"/>
        <v>0</v>
      </c>
      <c r="AA153" s="245">
        <f t="shared" si="47"/>
        <v>0</v>
      </c>
      <c r="AB153" s="86"/>
      <c r="AC153" s="152">
        <f>'T2 2024'!S154</f>
        <v>0</v>
      </c>
      <c r="AD153" s="245">
        <f t="shared" si="46"/>
        <v>0</v>
      </c>
      <c r="AE153" s="86"/>
      <c r="AF153" s="92">
        <f t="shared" si="48"/>
        <v>0</v>
      </c>
      <c r="AG153" s="604"/>
      <c r="AH153" s="84"/>
      <c r="AI153" s="56">
        <f t="shared" si="36"/>
        <v>0</v>
      </c>
      <c r="AJ153" s="56">
        <f t="shared" si="37"/>
        <v>0</v>
      </c>
      <c r="AK153" s="56">
        <f t="shared" si="38"/>
        <v>0</v>
      </c>
      <c r="AL153" s="56">
        <f t="shared" si="39"/>
        <v>0</v>
      </c>
      <c r="AM153" s="56">
        <f t="shared" si="40"/>
        <v>0</v>
      </c>
      <c r="AN153" s="56">
        <f t="shared" si="41"/>
        <v>0</v>
      </c>
      <c r="AO153" s="56">
        <f t="shared" si="42"/>
        <v>0</v>
      </c>
    </row>
    <row r="154" spans="2:41" x14ac:dyDescent="0.25">
      <c r="B154" s="82"/>
      <c r="C154" s="246">
        <f>'T1 2024'!C155</f>
        <v>144</v>
      </c>
      <c r="D154" s="94">
        <f>'T1 2024'!D155</f>
        <v>0</v>
      </c>
      <c r="E154" s="142">
        <f>'T1 2024'!E155</f>
        <v>0</v>
      </c>
      <c r="F154" s="142">
        <f>'T1 2024'!F155</f>
        <v>0</v>
      </c>
      <c r="G154" s="142">
        <f>'T1 2024'!G155</f>
        <v>0</v>
      </c>
      <c r="H154" s="247">
        <f>'T1 2024'!H155</f>
        <v>0</v>
      </c>
      <c r="I154" s="248">
        <f>'T1 2024'!I155</f>
        <v>0</v>
      </c>
      <c r="J154" s="248">
        <f>'T1 2024'!J155</f>
        <v>0</v>
      </c>
      <c r="K154" s="249">
        <f>'T1 2024'!K155</f>
        <v>0</v>
      </c>
      <c r="L154" s="250">
        <f>'T2 2024'!H155</f>
        <v>0</v>
      </c>
      <c r="M154" s="250">
        <f>'T2 2024'!I155</f>
        <v>0</v>
      </c>
      <c r="N154" s="251">
        <f>'T2 2024'!J155</f>
        <v>0</v>
      </c>
      <c r="O154" s="247">
        <f>'T3 2024'!H155</f>
        <v>0</v>
      </c>
      <c r="P154" s="248">
        <f>'T3 2024'!I155</f>
        <v>0</v>
      </c>
      <c r="Q154" s="248">
        <f>'T3 2024'!J155</f>
        <v>0</v>
      </c>
      <c r="R154" s="248">
        <f>'T3 2024'!K155</f>
        <v>0</v>
      </c>
      <c r="S154" s="249">
        <f>'T3 2024'!L155</f>
        <v>0</v>
      </c>
      <c r="T154" s="252">
        <f>'T4 2024'!H155</f>
        <v>0</v>
      </c>
      <c r="U154" s="203">
        <f t="shared" si="43"/>
        <v>0</v>
      </c>
      <c r="V154" s="241">
        <f t="shared" si="44"/>
        <v>0</v>
      </c>
      <c r="W154" s="86"/>
      <c r="X154" s="242" t="b">
        <f>'T1 2024'!T155</f>
        <v>0</v>
      </c>
      <c r="Y154" s="243">
        <f>'T2 2024'!S155</f>
        <v>0</v>
      </c>
      <c r="Z154" s="244">
        <f t="shared" si="45"/>
        <v>0</v>
      </c>
      <c r="AA154" s="245">
        <f t="shared" si="47"/>
        <v>0</v>
      </c>
      <c r="AB154" s="86"/>
      <c r="AC154" s="152">
        <f>'T2 2024'!S155</f>
        <v>0</v>
      </c>
      <c r="AD154" s="245">
        <f t="shared" si="46"/>
        <v>0</v>
      </c>
      <c r="AE154" s="86"/>
      <c r="AF154" s="92">
        <f t="shared" si="48"/>
        <v>0</v>
      </c>
      <c r="AG154" s="604"/>
      <c r="AH154" s="84"/>
      <c r="AI154" s="56">
        <f t="shared" si="36"/>
        <v>0</v>
      </c>
      <c r="AJ154" s="56">
        <f t="shared" si="37"/>
        <v>0</v>
      </c>
      <c r="AK154" s="56">
        <f t="shared" si="38"/>
        <v>0</v>
      </c>
      <c r="AL154" s="56">
        <f t="shared" si="39"/>
        <v>0</v>
      </c>
      <c r="AM154" s="56">
        <f t="shared" si="40"/>
        <v>0</v>
      </c>
      <c r="AN154" s="56">
        <f t="shared" si="41"/>
        <v>0</v>
      </c>
      <c r="AO154" s="56">
        <f t="shared" si="42"/>
        <v>0</v>
      </c>
    </row>
    <row r="155" spans="2:41" x14ac:dyDescent="0.25">
      <c r="B155" s="82"/>
      <c r="C155" s="246">
        <f>'T1 2024'!C156</f>
        <v>145</v>
      </c>
      <c r="D155" s="94">
        <f>'T1 2024'!D156</f>
        <v>0</v>
      </c>
      <c r="E155" s="142">
        <f>'T1 2024'!E156</f>
        <v>0</v>
      </c>
      <c r="F155" s="142">
        <f>'T1 2024'!F156</f>
        <v>0</v>
      </c>
      <c r="G155" s="142">
        <f>'T1 2024'!G156</f>
        <v>0</v>
      </c>
      <c r="H155" s="247">
        <f>'T1 2024'!H156</f>
        <v>0</v>
      </c>
      <c r="I155" s="248">
        <f>'T1 2024'!I156</f>
        <v>0</v>
      </c>
      <c r="J155" s="248">
        <f>'T1 2024'!J156</f>
        <v>0</v>
      </c>
      <c r="K155" s="249">
        <f>'T1 2024'!K156</f>
        <v>0</v>
      </c>
      <c r="L155" s="250">
        <f>'T2 2024'!H156</f>
        <v>0</v>
      </c>
      <c r="M155" s="250">
        <f>'T2 2024'!I156</f>
        <v>0</v>
      </c>
      <c r="N155" s="251">
        <f>'T2 2024'!J156</f>
        <v>0</v>
      </c>
      <c r="O155" s="247">
        <f>'T3 2024'!H156</f>
        <v>0</v>
      </c>
      <c r="P155" s="248">
        <f>'T3 2024'!I156</f>
        <v>0</v>
      </c>
      <c r="Q155" s="248">
        <f>'T3 2024'!J156</f>
        <v>0</v>
      </c>
      <c r="R155" s="248">
        <f>'T3 2024'!K156</f>
        <v>0</v>
      </c>
      <c r="S155" s="249">
        <f>'T3 2024'!L156</f>
        <v>0</v>
      </c>
      <c r="T155" s="252">
        <f>'T4 2024'!H156</f>
        <v>0</v>
      </c>
      <c r="U155" s="203">
        <f t="shared" si="43"/>
        <v>0</v>
      </c>
      <c r="V155" s="241">
        <f t="shared" si="44"/>
        <v>0</v>
      </c>
      <c r="W155" s="86"/>
      <c r="X155" s="242" t="b">
        <f>'T1 2024'!T156</f>
        <v>0</v>
      </c>
      <c r="Y155" s="243">
        <f>'T2 2024'!S156</f>
        <v>0</v>
      </c>
      <c r="Z155" s="244">
        <f t="shared" si="45"/>
        <v>0</v>
      </c>
      <c r="AA155" s="245">
        <f t="shared" si="47"/>
        <v>0</v>
      </c>
      <c r="AB155" s="86"/>
      <c r="AC155" s="152">
        <f>'T2 2024'!S156</f>
        <v>0</v>
      </c>
      <c r="AD155" s="245">
        <f t="shared" si="46"/>
        <v>0</v>
      </c>
      <c r="AE155" s="86"/>
      <c r="AF155" s="92">
        <f t="shared" si="48"/>
        <v>0</v>
      </c>
      <c r="AG155" s="604"/>
      <c r="AH155" s="84"/>
      <c r="AI155" s="56">
        <f t="shared" si="36"/>
        <v>0</v>
      </c>
      <c r="AJ155" s="56">
        <f t="shared" si="37"/>
        <v>0</v>
      </c>
      <c r="AK155" s="56">
        <f t="shared" si="38"/>
        <v>0</v>
      </c>
      <c r="AL155" s="56">
        <f t="shared" si="39"/>
        <v>0</v>
      </c>
      <c r="AM155" s="56">
        <f t="shared" si="40"/>
        <v>0</v>
      </c>
      <c r="AN155" s="56">
        <f t="shared" si="41"/>
        <v>0</v>
      </c>
      <c r="AO155" s="56">
        <f t="shared" si="42"/>
        <v>0</v>
      </c>
    </row>
    <row r="156" spans="2:41" x14ac:dyDescent="0.25">
      <c r="B156" s="82"/>
      <c r="C156" s="246">
        <f>'T1 2024'!C157</f>
        <v>146</v>
      </c>
      <c r="D156" s="94">
        <f>'T1 2024'!D157</f>
        <v>0</v>
      </c>
      <c r="E156" s="142">
        <f>'T1 2024'!E157</f>
        <v>0</v>
      </c>
      <c r="F156" s="142">
        <f>'T1 2024'!F157</f>
        <v>0</v>
      </c>
      <c r="G156" s="142">
        <f>'T1 2024'!G157</f>
        <v>0</v>
      </c>
      <c r="H156" s="247">
        <f>'T1 2024'!H157</f>
        <v>0</v>
      </c>
      <c r="I156" s="248">
        <f>'T1 2024'!I157</f>
        <v>0</v>
      </c>
      <c r="J156" s="248">
        <f>'T1 2024'!J157</f>
        <v>0</v>
      </c>
      <c r="K156" s="249">
        <f>'T1 2024'!K157</f>
        <v>0</v>
      </c>
      <c r="L156" s="250">
        <f>'T2 2024'!H157</f>
        <v>0</v>
      </c>
      <c r="M156" s="250">
        <f>'T2 2024'!I157</f>
        <v>0</v>
      </c>
      <c r="N156" s="251">
        <f>'T2 2024'!J157</f>
        <v>0</v>
      </c>
      <c r="O156" s="247">
        <f>'T3 2024'!H157</f>
        <v>0</v>
      </c>
      <c r="P156" s="248">
        <f>'T3 2024'!I157</f>
        <v>0</v>
      </c>
      <c r="Q156" s="248">
        <f>'T3 2024'!J157</f>
        <v>0</v>
      </c>
      <c r="R156" s="248">
        <f>'T3 2024'!K157</f>
        <v>0</v>
      </c>
      <c r="S156" s="249">
        <f>'T3 2024'!L157</f>
        <v>0</v>
      </c>
      <c r="T156" s="252">
        <f>'T4 2024'!H157</f>
        <v>0</v>
      </c>
      <c r="U156" s="203">
        <f t="shared" si="43"/>
        <v>0</v>
      </c>
      <c r="V156" s="241">
        <f t="shared" si="44"/>
        <v>0</v>
      </c>
      <c r="W156" s="86"/>
      <c r="X156" s="242" t="b">
        <f>'T1 2024'!T157</f>
        <v>0</v>
      </c>
      <c r="Y156" s="243">
        <f>'T2 2024'!S157</f>
        <v>0</v>
      </c>
      <c r="Z156" s="244">
        <f t="shared" si="45"/>
        <v>0</v>
      </c>
      <c r="AA156" s="245">
        <f t="shared" si="47"/>
        <v>0</v>
      </c>
      <c r="AB156" s="86"/>
      <c r="AC156" s="152">
        <f>'T2 2024'!S157</f>
        <v>0</v>
      </c>
      <c r="AD156" s="245">
        <f t="shared" si="46"/>
        <v>0</v>
      </c>
      <c r="AE156" s="86"/>
      <c r="AF156" s="92">
        <f t="shared" si="48"/>
        <v>0</v>
      </c>
      <c r="AG156" s="604"/>
      <c r="AH156" s="84"/>
      <c r="AI156" s="56">
        <f t="shared" si="36"/>
        <v>0</v>
      </c>
      <c r="AJ156" s="56">
        <f t="shared" si="37"/>
        <v>0</v>
      </c>
      <c r="AK156" s="56">
        <f t="shared" si="38"/>
        <v>0</v>
      </c>
      <c r="AL156" s="56">
        <f t="shared" si="39"/>
        <v>0</v>
      </c>
      <c r="AM156" s="56">
        <f t="shared" si="40"/>
        <v>0</v>
      </c>
      <c r="AN156" s="56">
        <f t="shared" si="41"/>
        <v>0</v>
      </c>
      <c r="AO156" s="56">
        <f t="shared" si="42"/>
        <v>0</v>
      </c>
    </row>
    <row r="157" spans="2:41" x14ac:dyDescent="0.25">
      <c r="B157" s="82"/>
      <c r="C157" s="246">
        <f>'T1 2024'!C158</f>
        <v>147</v>
      </c>
      <c r="D157" s="94">
        <f>'T1 2024'!D158</f>
        <v>0</v>
      </c>
      <c r="E157" s="142">
        <f>'T1 2024'!E158</f>
        <v>0</v>
      </c>
      <c r="F157" s="142">
        <f>'T1 2024'!F158</f>
        <v>0</v>
      </c>
      <c r="G157" s="142">
        <f>'T1 2024'!G158</f>
        <v>0</v>
      </c>
      <c r="H157" s="247">
        <f>'T1 2024'!H158</f>
        <v>0</v>
      </c>
      <c r="I157" s="248">
        <f>'T1 2024'!I158</f>
        <v>0</v>
      </c>
      <c r="J157" s="248">
        <f>'T1 2024'!J158</f>
        <v>0</v>
      </c>
      <c r="K157" s="249">
        <f>'T1 2024'!K158</f>
        <v>0</v>
      </c>
      <c r="L157" s="250">
        <f>'T2 2024'!H158</f>
        <v>0</v>
      </c>
      <c r="M157" s="250">
        <f>'T2 2024'!I158</f>
        <v>0</v>
      </c>
      <c r="N157" s="251">
        <f>'T2 2024'!J158</f>
        <v>0</v>
      </c>
      <c r="O157" s="247">
        <f>'T3 2024'!H158</f>
        <v>0</v>
      </c>
      <c r="P157" s="248">
        <f>'T3 2024'!I158</f>
        <v>0</v>
      </c>
      <c r="Q157" s="248">
        <f>'T3 2024'!J158</f>
        <v>0</v>
      </c>
      <c r="R157" s="248">
        <f>'T3 2024'!K158</f>
        <v>0</v>
      </c>
      <c r="S157" s="249">
        <f>'T3 2024'!L158</f>
        <v>0</v>
      </c>
      <c r="T157" s="252">
        <f>'T4 2024'!H158</f>
        <v>0</v>
      </c>
      <c r="U157" s="203">
        <f t="shared" si="43"/>
        <v>0</v>
      </c>
      <c r="V157" s="241">
        <f t="shared" si="44"/>
        <v>0</v>
      </c>
      <c r="W157" s="86"/>
      <c r="X157" s="242" t="b">
        <f>'T1 2024'!T158</f>
        <v>0</v>
      </c>
      <c r="Y157" s="243">
        <f>'T2 2024'!S158</f>
        <v>0</v>
      </c>
      <c r="Z157" s="244">
        <f t="shared" si="45"/>
        <v>0</v>
      </c>
      <c r="AA157" s="245">
        <f t="shared" si="47"/>
        <v>0</v>
      </c>
      <c r="AB157" s="86"/>
      <c r="AC157" s="152">
        <f>'T2 2024'!S158</f>
        <v>0</v>
      </c>
      <c r="AD157" s="245">
        <f t="shared" si="46"/>
        <v>0</v>
      </c>
      <c r="AE157" s="86"/>
      <c r="AF157" s="92">
        <f t="shared" si="48"/>
        <v>0</v>
      </c>
      <c r="AG157" s="604"/>
      <c r="AH157" s="84"/>
      <c r="AI157" s="56">
        <f t="shared" si="36"/>
        <v>0</v>
      </c>
      <c r="AJ157" s="56">
        <f t="shared" si="37"/>
        <v>0</v>
      </c>
      <c r="AK157" s="56">
        <f t="shared" si="38"/>
        <v>0</v>
      </c>
      <c r="AL157" s="56">
        <f t="shared" si="39"/>
        <v>0</v>
      </c>
      <c r="AM157" s="56">
        <f t="shared" si="40"/>
        <v>0</v>
      </c>
      <c r="AN157" s="56">
        <f t="shared" si="41"/>
        <v>0</v>
      </c>
      <c r="AO157" s="56">
        <f t="shared" si="42"/>
        <v>0</v>
      </c>
    </row>
    <row r="158" spans="2:41" x14ac:dyDescent="0.25">
      <c r="B158" s="82"/>
      <c r="C158" s="246">
        <f>'T1 2024'!C159</f>
        <v>148</v>
      </c>
      <c r="D158" s="94">
        <f>'T1 2024'!D159</f>
        <v>0</v>
      </c>
      <c r="E158" s="142">
        <f>'T1 2024'!E159</f>
        <v>0</v>
      </c>
      <c r="F158" s="142">
        <f>'T1 2024'!F159</f>
        <v>0</v>
      </c>
      <c r="G158" s="142">
        <f>'T1 2024'!G159</f>
        <v>0</v>
      </c>
      <c r="H158" s="247">
        <f>'T1 2024'!H159</f>
        <v>0</v>
      </c>
      <c r="I158" s="248">
        <f>'T1 2024'!I159</f>
        <v>0</v>
      </c>
      <c r="J158" s="248">
        <f>'T1 2024'!J159</f>
        <v>0</v>
      </c>
      <c r="K158" s="249">
        <f>'T1 2024'!K159</f>
        <v>0</v>
      </c>
      <c r="L158" s="250">
        <f>'T2 2024'!H159</f>
        <v>0</v>
      </c>
      <c r="M158" s="250">
        <f>'T2 2024'!I159</f>
        <v>0</v>
      </c>
      <c r="N158" s="251">
        <f>'T2 2024'!J159</f>
        <v>0</v>
      </c>
      <c r="O158" s="247">
        <f>'T3 2024'!H159</f>
        <v>0</v>
      </c>
      <c r="P158" s="248">
        <f>'T3 2024'!I159</f>
        <v>0</v>
      </c>
      <c r="Q158" s="248">
        <f>'T3 2024'!J159</f>
        <v>0</v>
      </c>
      <c r="R158" s="248">
        <f>'T3 2024'!K159</f>
        <v>0</v>
      </c>
      <c r="S158" s="249">
        <f>'T3 2024'!L159</f>
        <v>0</v>
      </c>
      <c r="T158" s="252">
        <f>'T4 2024'!H159</f>
        <v>0</v>
      </c>
      <c r="U158" s="203">
        <f t="shared" si="43"/>
        <v>0</v>
      </c>
      <c r="V158" s="241">
        <f t="shared" si="44"/>
        <v>0</v>
      </c>
      <c r="W158" s="86"/>
      <c r="X158" s="242" t="b">
        <f>'T1 2024'!T159</f>
        <v>0</v>
      </c>
      <c r="Y158" s="243">
        <f>'T2 2024'!S159</f>
        <v>0</v>
      </c>
      <c r="Z158" s="244">
        <f t="shared" si="45"/>
        <v>0</v>
      </c>
      <c r="AA158" s="245">
        <f t="shared" si="47"/>
        <v>0</v>
      </c>
      <c r="AB158" s="86"/>
      <c r="AC158" s="152">
        <f>'T2 2024'!S159</f>
        <v>0</v>
      </c>
      <c r="AD158" s="245">
        <f t="shared" si="46"/>
        <v>0</v>
      </c>
      <c r="AE158" s="86"/>
      <c r="AF158" s="92">
        <f t="shared" si="48"/>
        <v>0</v>
      </c>
      <c r="AG158" s="604"/>
      <c r="AH158" s="84"/>
      <c r="AI158" s="56">
        <f t="shared" si="36"/>
        <v>0</v>
      </c>
      <c r="AJ158" s="56">
        <f t="shared" si="37"/>
        <v>0</v>
      </c>
      <c r="AK158" s="56">
        <f t="shared" si="38"/>
        <v>0</v>
      </c>
      <c r="AL158" s="56">
        <f t="shared" si="39"/>
        <v>0</v>
      </c>
      <c r="AM158" s="56">
        <f t="shared" si="40"/>
        <v>0</v>
      </c>
      <c r="AN158" s="56">
        <f t="shared" si="41"/>
        <v>0</v>
      </c>
      <c r="AO158" s="56">
        <f t="shared" si="42"/>
        <v>0</v>
      </c>
    </row>
    <row r="159" spans="2:41" x14ac:dyDescent="0.25">
      <c r="B159" s="82"/>
      <c r="C159" s="246">
        <f>'T1 2024'!C160</f>
        <v>149</v>
      </c>
      <c r="D159" s="94">
        <f>'T1 2024'!D160</f>
        <v>0</v>
      </c>
      <c r="E159" s="142">
        <f>'T1 2024'!E160</f>
        <v>0</v>
      </c>
      <c r="F159" s="142">
        <f>'T1 2024'!F160</f>
        <v>0</v>
      </c>
      <c r="G159" s="142">
        <f>'T1 2024'!G160</f>
        <v>0</v>
      </c>
      <c r="H159" s="247">
        <f>'T1 2024'!H160</f>
        <v>0</v>
      </c>
      <c r="I159" s="248">
        <f>'T1 2024'!I160</f>
        <v>0</v>
      </c>
      <c r="J159" s="248">
        <f>'T1 2024'!J160</f>
        <v>0</v>
      </c>
      <c r="K159" s="249">
        <f>'T1 2024'!K160</f>
        <v>0</v>
      </c>
      <c r="L159" s="250">
        <f>'T2 2024'!H160</f>
        <v>0</v>
      </c>
      <c r="M159" s="250">
        <f>'T2 2024'!I160</f>
        <v>0</v>
      </c>
      <c r="N159" s="251">
        <f>'T2 2024'!J160</f>
        <v>0</v>
      </c>
      <c r="O159" s="247">
        <f>'T3 2024'!H160</f>
        <v>0</v>
      </c>
      <c r="P159" s="248">
        <f>'T3 2024'!I160</f>
        <v>0</v>
      </c>
      <c r="Q159" s="248">
        <f>'T3 2024'!J160</f>
        <v>0</v>
      </c>
      <c r="R159" s="248">
        <f>'T3 2024'!K160</f>
        <v>0</v>
      </c>
      <c r="S159" s="249">
        <f>'T3 2024'!L160</f>
        <v>0</v>
      </c>
      <c r="T159" s="252">
        <f>'T4 2024'!H160</f>
        <v>0</v>
      </c>
      <c r="U159" s="203">
        <f t="shared" si="43"/>
        <v>0</v>
      </c>
      <c r="V159" s="241">
        <f t="shared" si="44"/>
        <v>0</v>
      </c>
      <c r="W159" s="86"/>
      <c r="X159" s="242" t="b">
        <f>'T1 2024'!T160</f>
        <v>0</v>
      </c>
      <c r="Y159" s="243">
        <f>'T2 2024'!S160</f>
        <v>0</v>
      </c>
      <c r="Z159" s="244">
        <f t="shared" si="45"/>
        <v>0</v>
      </c>
      <c r="AA159" s="245">
        <f t="shared" si="47"/>
        <v>0</v>
      </c>
      <c r="AB159" s="86"/>
      <c r="AC159" s="152">
        <f>'T2 2024'!S160</f>
        <v>0</v>
      </c>
      <c r="AD159" s="245">
        <f t="shared" si="46"/>
        <v>0</v>
      </c>
      <c r="AE159" s="86"/>
      <c r="AF159" s="92">
        <f t="shared" si="48"/>
        <v>0</v>
      </c>
      <c r="AG159" s="604"/>
      <c r="AH159" s="84"/>
      <c r="AI159" s="56">
        <f t="shared" si="36"/>
        <v>0</v>
      </c>
      <c r="AJ159" s="56">
        <f t="shared" si="37"/>
        <v>0</v>
      </c>
      <c r="AK159" s="56">
        <f t="shared" si="38"/>
        <v>0</v>
      </c>
      <c r="AL159" s="56">
        <f t="shared" si="39"/>
        <v>0</v>
      </c>
      <c r="AM159" s="56">
        <f t="shared" si="40"/>
        <v>0</v>
      </c>
      <c r="AN159" s="56">
        <f t="shared" si="41"/>
        <v>0</v>
      </c>
      <c r="AO159" s="56">
        <f t="shared" si="42"/>
        <v>0</v>
      </c>
    </row>
    <row r="160" spans="2:41" x14ac:dyDescent="0.25">
      <c r="B160" s="82"/>
      <c r="C160" s="246">
        <f>'T1 2024'!C161</f>
        <v>150</v>
      </c>
      <c r="D160" s="94">
        <f>'T1 2024'!D161</f>
        <v>0</v>
      </c>
      <c r="E160" s="142">
        <f>'T1 2024'!E161</f>
        <v>0</v>
      </c>
      <c r="F160" s="142">
        <f>'T1 2024'!F161</f>
        <v>0</v>
      </c>
      <c r="G160" s="142">
        <f>'T1 2024'!G161</f>
        <v>0</v>
      </c>
      <c r="H160" s="247">
        <f>'T1 2024'!H161</f>
        <v>0</v>
      </c>
      <c r="I160" s="248">
        <f>'T1 2024'!I161</f>
        <v>0</v>
      </c>
      <c r="J160" s="248">
        <f>'T1 2024'!J161</f>
        <v>0</v>
      </c>
      <c r="K160" s="249">
        <f>'T1 2024'!K161</f>
        <v>0</v>
      </c>
      <c r="L160" s="250">
        <f>'T2 2024'!H161</f>
        <v>0</v>
      </c>
      <c r="M160" s="250">
        <f>'T2 2024'!I161</f>
        <v>0</v>
      </c>
      <c r="N160" s="251">
        <f>'T2 2024'!J161</f>
        <v>0</v>
      </c>
      <c r="O160" s="247">
        <f>'T3 2024'!H161</f>
        <v>0</v>
      </c>
      <c r="P160" s="248">
        <f>'T3 2024'!I161</f>
        <v>0</v>
      </c>
      <c r="Q160" s="248">
        <f>'T3 2024'!J161</f>
        <v>0</v>
      </c>
      <c r="R160" s="248">
        <f>'T3 2024'!K161</f>
        <v>0</v>
      </c>
      <c r="S160" s="249">
        <f>'T3 2024'!L161</f>
        <v>0</v>
      </c>
      <c r="T160" s="252">
        <f>'T4 2024'!H161</f>
        <v>0</v>
      </c>
      <c r="U160" s="203">
        <f t="shared" si="43"/>
        <v>0</v>
      </c>
      <c r="V160" s="241">
        <f t="shared" si="44"/>
        <v>0</v>
      </c>
      <c r="W160" s="86"/>
      <c r="X160" s="242" t="b">
        <f>'T1 2024'!T161</f>
        <v>0</v>
      </c>
      <c r="Y160" s="243">
        <f>'T2 2024'!S161</f>
        <v>0</v>
      </c>
      <c r="Z160" s="244">
        <f t="shared" si="45"/>
        <v>0</v>
      </c>
      <c r="AA160" s="245">
        <f t="shared" si="47"/>
        <v>0</v>
      </c>
      <c r="AB160" s="86"/>
      <c r="AC160" s="152">
        <f>'T2 2024'!S161</f>
        <v>0</v>
      </c>
      <c r="AD160" s="245">
        <f t="shared" si="46"/>
        <v>0</v>
      </c>
      <c r="AE160" s="86"/>
      <c r="AF160" s="92">
        <f t="shared" si="48"/>
        <v>0</v>
      </c>
      <c r="AG160" s="604"/>
      <c r="AH160" s="84"/>
      <c r="AI160" s="56">
        <f t="shared" si="36"/>
        <v>0</v>
      </c>
      <c r="AJ160" s="56">
        <f t="shared" si="37"/>
        <v>0</v>
      </c>
      <c r="AK160" s="56">
        <f t="shared" si="38"/>
        <v>0</v>
      </c>
      <c r="AL160" s="56">
        <f t="shared" si="39"/>
        <v>0</v>
      </c>
      <c r="AM160" s="56">
        <f t="shared" si="40"/>
        <v>0</v>
      </c>
      <c r="AN160" s="56">
        <f t="shared" si="41"/>
        <v>0</v>
      </c>
      <c r="AO160" s="56">
        <f t="shared" si="42"/>
        <v>0</v>
      </c>
    </row>
    <row r="161" spans="2:41" x14ac:dyDescent="0.25">
      <c r="B161" s="82"/>
      <c r="C161" s="246">
        <f>'T1 2024'!C162</f>
        <v>151</v>
      </c>
      <c r="D161" s="94">
        <f>'T1 2024'!D162</f>
        <v>0</v>
      </c>
      <c r="E161" s="142">
        <f>'T1 2024'!E162</f>
        <v>0</v>
      </c>
      <c r="F161" s="142">
        <f>'T1 2024'!F162</f>
        <v>0</v>
      </c>
      <c r="G161" s="142">
        <f>'T1 2024'!G162</f>
        <v>0</v>
      </c>
      <c r="H161" s="247">
        <f>'T1 2024'!H162</f>
        <v>0</v>
      </c>
      <c r="I161" s="248">
        <f>'T1 2024'!I162</f>
        <v>0</v>
      </c>
      <c r="J161" s="248">
        <f>'T1 2024'!J162</f>
        <v>0</v>
      </c>
      <c r="K161" s="249">
        <f>'T1 2024'!K162</f>
        <v>0</v>
      </c>
      <c r="L161" s="250">
        <f>'T2 2024'!H162</f>
        <v>0</v>
      </c>
      <c r="M161" s="250">
        <f>'T2 2024'!I162</f>
        <v>0</v>
      </c>
      <c r="N161" s="251">
        <f>'T2 2024'!J162</f>
        <v>0</v>
      </c>
      <c r="O161" s="247">
        <f>'T3 2024'!H162</f>
        <v>0</v>
      </c>
      <c r="P161" s="248">
        <f>'T3 2024'!I162</f>
        <v>0</v>
      </c>
      <c r="Q161" s="248">
        <f>'T3 2024'!J162</f>
        <v>0</v>
      </c>
      <c r="R161" s="248">
        <f>'T3 2024'!K162</f>
        <v>0</v>
      </c>
      <c r="S161" s="249">
        <f>'T3 2024'!L162</f>
        <v>0</v>
      </c>
      <c r="T161" s="252">
        <f>'T4 2024'!H162</f>
        <v>0</v>
      </c>
      <c r="U161" s="203">
        <f t="shared" si="43"/>
        <v>0</v>
      </c>
      <c r="V161" s="241">
        <f t="shared" si="44"/>
        <v>0</v>
      </c>
      <c r="W161" s="86"/>
      <c r="X161" s="242" t="b">
        <f>'T1 2024'!T162</f>
        <v>0</v>
      </c>
      <c r="Y161" s="243">
        <f>'T2 2024'!S162</f>
        <v>0</v>
      </c>
      <c r="Z161" s="244">
        <f t="shared" si="45"/>
        <v>0</v>
      </c>
      <c r="AA161" s="245">
        <f t="shared" si="47"/>
        <v>0</v>
      </c>
      <c r="AB161" s="86"/>
      <c r="AC161" s="152">
        <f>'T2 2024'!S162</f>
        <v>0</v>
      </c>
      <c r="AD161" s="245">
        <f t="shared" si="46"/>
        <v>0</v>
      </c>
      <c r="AE161" s="86"/>
      <c r="AF161" s="92">
        <f t="shared" si="48"/>
        <v>0</v>
      </c>
      <c r="AG161" s="604"/>
      <c r="AH161" s="84"/>
      <c r="AI161" s="56">
        <f t="shared" si="36"/>
        <v>0</v>
      </c>
      <c r="AJ161" s="56">
        <f t="shared" si="37"/>
        <v>0</v>
      </c>
      <c r="AK161" s="56">
        <f t="shared" si="38"/>
        <v>0</v>
      </c>
      <c r="AL161" s="56">
        <f t="shared" si="39"/>
        <v>0</v>
      </c>
      <c r="AM161" s="56">
        <f t="shared" si="40"/>
        <v>0</v>
      </c>
      <c r="AN161" s="56">
        <f t="shared" si="41"/>
        <v>0</v>
      </c>
      <c r="AO161" s="56">
        <f t="shared" si="42"/>
        <v>0</v>
      </c>
    </row>
    <row r="162" spans="2:41" x14ac:dyDescent="0.25">
      <c r="B162" s="82"/>
      <c r="C162" s="246">
        <f>'T1 2024'!C163</f>
        <v>152</v>
      </c>
      <c r="D162" s="94">
        <f>'T1 2024'!D163</f>
        <v>0</v>
      </c>
      <c r="E162" s="142">
        <f>'T1 2024'!E163</f>
        <v>0</v>
      </c>
      <c r="F162" s="142">
        <f>'T1 2024'!F163</f>
        <v>0</v>
      </c>
      <c r="G162" s="142">
        <f>'T1 2024'!G163</f>
        <v>0</v>
      </c>
      <c r="H162" s="247">
        <f>'T1 2024'!H163</f>
        <v>0</v>
      </c>
      <c r="I162" s="248">
        <f>'T1 2024'!I163</f>
        <v>0</v>
      </c>
      <c r="J162" s="248">
        <f>'T1 2024'!J163</f>
        <v>0</v>
      </c>
      <c r="K162" s="249">
        <f>'T1 2024'!K163</f>
        <v>0</v>
      </c>
      <c r="L162" s="250">
        <f>'T2 2024'!H163</f>
        <v>0</v>
      </c>
      <c r="M162" s="250">
        <f>'T2 2024'!I163</f>
        <v>0</v>
      </c>
      <c r="N162" s="251">
        <f>'T2 2024'!J163</f>
        <v>0</v>
      </c>
      <c r="O162" s="247">
        <f>'T3 2024'!H163</f>
        <v>0</v>
      </c>
      <c r="P162" s="248">
        <f>'T3 2024'!I163</f>
        <v>0</v>
      </c>
      <c r="Q162" s="248">
        <f>'T3 2024'!J163</f>
        <v>0</v>
      </c>
      <c r="R162" s="248">
        <f>'T3 2024'!K163</f>
        <v>0</v>
      </c>
      <c r="S162" s="249">
        <f>'T3 2024'!L163</f>
        <v>0</v>
      </c>
      <c r="T162" s="252">
        <f>'T4 2024'!H163</f>
        <v>0</v>
      </c>
      <c r="U162" s="203">
        <f t="shared" si="43"/>
        <v>0</v>
      </c>
      <c r="V162" s="241">
        <f t="shared" si="44"/>
        <v>0</v>
      </c>
      <c r="W162" s="86"/>
      <c r="X162" s="242" t="b">
        <f>'T1 2024'!T163</f>
        <v>0</v>
      </c>
      <c r="Y162" s="243">
        <f>'T2 2024'!S163</f>
        <v>0</v>
      </c>
      <c r="Z162" s="244">
        <f t="shared" si="45"/>
        <v>0</v>
      </c>
      <c r="AA162" s="245">
        <f t="shared" si="47"/>
        <v>0</v>
      </c>
      <c r="AB162" s="86"/>
      <c r="AC162" s="152">
        <f>'T2 2024'!S163</f>
        <v>0</v>
      </c>
      <c r="AD162" s="245">
        <f t="shared" si="46"/>
        <v>0</v>
      </c>
      <c r="AE162" s="86"/>
      <c r="AF162" s="92">
        <f t="shared" si="48"/>
        <v>0</v>
      </c>
      <c r="AG162" s="604"/>
      <c r="AH162" s="84"/>
      <c r="AI162" s="56">
        <f t="shared" si="36"/>
        <v>0</v>
      </c>
      <c r="AJ162" s="56">
        <f t="shared" si="37"/>
        <v>0</v>
      </c>
      <c r="AK162" s="56">
        <f t="shared" si="38"/>
        <v>0</v>
      </c>
      <c r="AL162" s="56">
        <f t="shared" si="39"/>
        <v>0</v>
      </c>
      <c r="AM162" s="56">
        <f t="shared" si="40"/>
        <v>0</v>
      </c>
      <c r="AN162" s="56">
        <f t="shared" si="41"/>
        <v>0</v>
      </c>
      <c r="AO162" s="56">
        <f t="shared" si="42"/>
        <v>0</v>
      </c>
    </row>
    <row r="163" spans="2:41" x14ac:dyDescent="0.25">
      <c r="B163" s="82"/>
      <c r="C163" s="246">
        <f>'T1 2024'!C164</f>
        <v>153</v>
      </c>
      <c r="D163" s="94">
        <f>'T1 2024'!D164</f>
        <v>0</v>
      </c>
      <c r="E163" s="142">
        <f>'T1 2024'!E164</f>
        <v>0</v>
      </c>
      <c r="F163" s="142">
        <f>'T1 2024'!F164</f>
        <v>0</v>
      </c>
      <c r="G163" s="142">
        <f>'T1 2024'!G164</f>
        <v>0</v>
      </c>
      <c r="H163" s="247">
        <f>'T1 2024'!H164</f>
        <v>0</v>
      </c>
      <c r="I163" s="248">
        <f>'T1 2024'!I164</f>
        <v>0</v>
      </c>
      <c r="J163" s="248">
        <f>'T1 2024'!J164</f>
        <v>0</v>
      </c>
      <c r="K163" s="249">
        <f>'T1 2024'!K164</f>
        <v>0</v>
      </c>
      <c r="L163" s="250">
        <f>'T2 2024'!H164</f>
        <v>0</v>
      </c>
      <c r="M163" s="250">
        <f>'T2 2024'!I164</f>
        <v>0</v>
      </c>
      <c r="N163" s="251">
        <f>'T2 2024'!J164</f>
        <v>0</v>
      </c>
      <c r="O163" s="247">
        <f>'T3 2024'!H164</f>
        <v>0</v>
      </c>
      <c r="P163" s="248">
        <f>'T3 2024'!I164</f>
        <v>0</v>
      </c>
      <c r="Q163" s="248">
        <f>'T3 2024'!J164</f>
        <v>0</v>
      </c>
      <c r="R163" s="248">
        <f>'T3 2024'!K164</f>
        <v>0</v>
      </c>
      <c r="S163" s="249">
        <f>'T3 2024'!L164</f>
        <v>0</v>
      </c>
      <c r="T163" s="252">
        <f>'T4 2024'!H164</f>
        <v>0</v>
      </c>
      <c r="U163" s="203">
        <f t="shared" si="43"/>
        <v>0</v>
      </c>
      <c r="V163" s="241">
        <f t="shared" si="44"/>
        <v>0</v>
      </c>
      <c r="W163" s="86"/>
      <c r="X163" s="242" t="b">
        <f>'T1 2024'!T164</f>
        <v>0</v>
      </c>
      <c r="Y163" s="243">
        <f>'T2 2024'!S164</f>
        <v>0</v>
      </c>
      <c r="Z163" s="244">
        <f t="shared" si="45"/>
        <v>0</v>
      </c>
      <c r="AA163" s="245">
        <f t="shared" si="47"/>
        <v>0</v>
      </c>
      <c r="AB163" s="86"/>
      <c r="AC163" s="152">
        <f>'T2 2024'!S164</f>
        <v>0</v>
      </c>
      <c r="AD163" s="245">
        <f t="shared" si="46"/>
        <v>0</v>
      </c>
      <c r="AE163" s="86"/>
      <c r="AF163" s="92">
        <f t="shared" si="48"/>
        <v>0</v>
      </c>
      <c r="AG163" s="604"/>
      <c r="AH163" s="84"/>
      <c r="AI163" s="56">
        <f t="shared" si="36"/>
        <v>0</v>
      </c>
      <c r="AJ163" s="56">
        <f t="shared" si="37"/>
        <v>0</v>
      </c>
      <c r="AK163" s="56">
        <f t="shared" si="38"/>
        <v>0</v>
      </c>
      <c r="AL163" s="56">
        <f t="shared" si="39"/>
        <v>0</v>
      </c>
      <c r="AM163" s="56">
        <f t="shared" si="40"/>
        <v>0</v>
      </c>
      <c r="AN163" s="56">
        <f t="shared" si="41"/>
        <v>0</v>
      </c>
      <c r="AO163" s="56">
        <f t="shared" si="42"/>
        <v>0</v>
      </c>
    </row>
    <row r="164" spans="2:41" x14ac:dyDescent="0.25">
      <c r="B164" s="82"/>
      <c r="C164" s="246">
        <f>'T1 2024'!C165</f>
        <v>154</v>
      </c>
      <c r="D164" s="94">
        <f>'T1 2024'!D165</f>
        <v>0</v>
      </c>
      <c r="E164" s="142">
        <f>'T1 2024'!E165</f>
        <v>0</v>
      </c>
      <c r="F164" s="142">
        <f>'T1 2024'!F165</f>
        <v>0</v>
      </c>
      <c r="G164" s="142">
        <f>'T1 2024'!G165</f>
        <v>0</v>
      </c>
      <c r="H164" s="247">
        <f>'T1 2024'!H165</f>
        <v>0</v>
      </c>
      <c r="I164" s="248">
        <f>'T1 2024'!I165</f>
        <v>0</v>
      </c>
      <c r="J164" s="248">
        <f>'T1 2024'!J165</f>
        <v>0</v>
      </c>
      <c r="K164" s="249">
        <f>'T1 2024'!K165</f>
        <v>0</v>
      </c>
      <c r="L164" s="250">
        <f>'T2 2024'!H165</f>
        <v>0</v>
      </c>
      <c r="M164" s="250">
        <f>'T2 2024'!I165</f>
        <v>0</v>
      </c>
      <c r="N164" s="251">
        <f>'T2 2024'!J165</f>
        <v>0</v>
      </c>
      <c r="O164" s="247">
        <f>'T3 2024'!H165</f>
        <v>0</v>
      </c>
      <c r="P164" s="248">
        <f>'T3 2024'!I165</f>
        <v>0</v>
      </c>
      <c r="Q164" s="248">
        <f>'T3 2024'!J165</f>
        <v>0</v>
      </c>
      <c r="R164" s="248">
        <f>'T3 2024'!K165</f>
        <v>0</v>
      </c>
      <c r="S164" s="249">
        <f>'T3 2024'!L165</f>
        <v>0</v>
      </c>
      <c r="T164" s="252">
        <f>'T4 2024'!H165</f>
        <v>0</v>
      </c>
      <c r="U164" s="203">
        <f t="shared" si="43"/>
        <v>0</v>
      </c>
      <c r="V164" s="241">
        <f t="shared" si="44"/>
        <v>0</v>
      </c>
      <c r="W164" s="86"/>
      <c r="X164" s="242" t="b">
        <f>'T1 2024'!T165</f>
        <v>0</v>
      </c>
      <c r="Y164" s="243">
        <f>'T2 2024'!S165</f>
        <v>0</v>
      </c>
      <c r="Z164" s="244">
        <f t="shared" si="45"/>
        <v>0</v>
      </c>
      <c r="AA164" s="245">
        <f t="shared" si="47"/>
        <v>0</v>
      </c>
      <c r="AB164" s="86"/>
      <c r="AC164" s="152">
        <f>'T2 2024'!S165</f>
        <v>0</v>
      </c>
      <c r="AD164" s="245">
        <f t="shared" si="46"/>
        <v>0</v>
      </c>
      <c r="AE164" s="86"/>
      <c r="AF164" s="92">
        <f t="shared" si="48"/>
        <v>0</v>
      </c>
      <c r="AG164" s="604"/>
      <c r="AH164" s="84"/>
      <c r="AI164" s="56">
        <f t="shared" si="36"/>
        <v>0</v>
      </c>
      <c r="AJ164" s="56">
        <f t="shared" si="37"/>
        <v>0</v>
      </c>
      <c r="AK164" s="56">
        <f t="shared" si="38"/>
        <v>0</v>
      </c>
      <c r="AL164" s="56">
        <f t="shared" si="39"/>
        <v>0</v>
      </c>
      <c r="AM164" s="56">
        <f t="shared" si="40"/>
        <v>0</v>
      </c>
      <c r="AN164" s="56">
        <f t="shared" si="41"/>
        <v>0</v>
      </c>
      <c r="AO164" s="56">
        <f t="shared" si="42"/>
        <v>0</v>
      </c>
    </row>
    <row r="165" spans="2:41" x14ac:dyDescent="0.25">
      <c r="B165" s="82"/>
      <c r="C165" s="246">
        <f>'T1 2024'!C166</f>
        <v>155</v>
      </c>
      <c r="D165" s="94">
        <f>'T1 2024'!D166</f>
        <v>0</v>
      </c>
      <c r="E165" s="142">
        <f>'T1 2024'!E166</f>
        <v>0</v>
      </c>
      <c r="F165" s="142">
        <f>'T1 2024'!F166</f>
        <v>0</v>
      </c>
      <c r="G165" s="142">
        <f>'T1 2024'!G166</f>
        <v>0</v>
      </c>
      <c r="H165" s="247">
        <f>'T1 2024'!H166</f>
        <v>0</v>
      </c>
      <c r="I165" s="248">
        <f>'T1 2024'!I166</f>
        <v>0</v>
      </c>
      <c r="J165" s="248">
        <f>'T1 2024'!J166</f>
        <v>0</v>
      </c>
      <c r="K165" s="249">
        <f>'T1 2024'!K166</f>
        <v>0</v>
      </c>
      <c r="L165" s="250">
        <f>'T2 2024'!H166</f>
        <v>0</v>
      </c>
      <c r="M165" s="250">
        <f>'T2 2024'!I166</f>
        <v>0</v>
      </c>
      <c r="N165" s="251">
        <f>'T2 2024'!J166</f>
        <v>0</v>
      </c>
      <c r="O165" s="247">
        <f>'T3 2024'!H166</f>
        <v>0</v>
      </c>
      <c r="P165" s="248">
        <f>'T3 2024'!I166</f>
        <v>0</v>
      </c>
      <c r="Q165" s="248">
        <f>'T3 2024'!J166</f>
        <v>0</v>
      </c>
      <c r="R165" s="248">
        <f>'T3 2024'!K166</f>
        <v>0</v>
      </c>
      <c r="S165" s="249">
        <f>'T3 2024'!L166</f>
        <v>0</v>
      </c>
      <c r="T165" s="252">
        <f>'T4 2024'!H166</f>
        <v>0</v>
      </c>
      <c r="U165" s="203">
        <f t="shared" si="43"/>
        <v>0</v>
      </c>
      <c r="V165" s="241">
        <f t="shared" si="44"/>
        <v>0</v>
      </c>
      <c r="W165" s="86"/>
      <c r="X165" s="242" t="b">
        <f>'T1 2024'!T166</f>
        <v>0</v>
      </c>
      <c r="Y165" s="243">
        <f>'T2 2024'!S166</f>
        <v>0</v>
      </c>
      <c r="Z165" s="244">
        <f t="shared" si="45"/>
        <v>0</v>
      </c>
      <c r="AA165" s="245">
        <f t="shared" si="47"/>
        <v>0</v>
      </c>
      <c r="AB165" s="86"/>
      <c r="AC165" s="152">
        <f>'T2 2024'!S166</f>
        <v>0</v>
      </c>
      <c r="AD165" s="245">
        <f t="shared" si="46"/>
        <v>0</v>
      </c>
      <c r="AE165" s="86"/>
      <c r="AF165" s="92">
        <f t="shared" si="48"/>
        <v>0</v>
      </c>
      <c r="AG165" s="604"/>
      <c r="AH165" s="84"/>
      <c r="AI165" s="56">
        <f t="shared" si="36"/>
        <v>0</v>
      </c>
      <c r="AJ165" s="56">
        <f t="shared" si="37"/>
        <v>0</v>
      </c>
      <c r="AK165" s="56">
        <f t="shared" si="38"/>
        <v>0</v>
      </c>
      <c r="AL165" s="56">
        <f t="shared" si="39"/>
        <v>0</v>
      </c>
      <c r="AM165" s="56">
        <f t="shared" si="40"/>
        <v>0</v>
      </c>
      <c r="AN165" s="56">
        <f t="shared" si="41"/>
        <v>0</v>
      </c>
      <c r="AO165" s="56">
        <f t="shared" si="42"/>
        <v>0</v>
      </c>
    </row>
    <row r="166" spans="2:41" x14ac:dyDescent="0.25">
      <c r="B166" s="82"/>
      <c r="C166" s="246">
        <f>'T1 2024'!C167</f>
        <v>156</v>
      </c>
      <c r="D166" s="94">
        <f>'T1 2024'!D167</f>
        <v>0</v>
      </c>
      <c r="E166" s="142">
        <f>'T1 2024'!E167</f>
        <v>0</v>
      </c>
      <c r="F166" s="142">
        <f>'T1 2024'!F167</f>
        <v>0</v>
      </c>
      <c r="G166" s="142">
        <f>'T1 2024'!G167</f>
        <v>0</v>
      </c>
      <c r="H166" s="247">
        <f>'T1 2024'!H167</f>
        <v>0</v>
      </c>
      <c r="I166" s="248">
        <f>'T1 2024'!I167</f>
        <v>0</v>
      </c>
      <c r="J166" s="248">
        <f>'T1 2024'!J167</f>
        <v>0</v>
      </c>
      <c r="K166" s="249">
        <f>'T1 2024'!K167</f>
        <v>0</v>
      </c>
      <c r="L166" s="250">
        <f>'T2 2024'!H167</f>
        <v>0</v>
      </c>
      <c r="M166" s="250">
        <f>'T2 2024'!I167</f>
        <v>0</v>
      </c>
      <c r="N166" s="251">
        <f>'T2 2024'!J167</f>
        <v>0</v>
      </c>
      <c r="O166" s="247">
        <f>'T3 2024'!H167</f>
        <v>0</v>
      </c>
      <c r="P166" s="248">
        <f>'T3 2024'!I167</f>
        <v>0</v>
      </c>
      <c r="Q166" s="248">
        <f>'T3 2024'!J167</f>
        <v>0</v>
      </c>
      <c r="R166" s="248">
        <f>'T3 2024'!K167</f>
        <v>0</v>
      </c>
      <c r="S166" s="249">
        <f>'T3 2024'!L167</f>
        <v>0</v>
      </c>
      <c r="T166" s="252">
        <f>'T4 2024'!H167</f>
        <v>0</v>
      </c>
      <c r="U166" s="203">
        <f t="shared" si="43"/>
        <v>0</v>
      </c>
      <c r="V166" s="241">
        <f t="shared" si="44"/>
        <v>0</v>
      </c>
      <c r="W166" s="86"/>
      <c r="X166" s="242" t="b">
        <f>'T1 2024'!T167</f>
        <v>0</v>
      </c>
      <c r="Y166" s="243">
        <f>'T2 2024'!S167</f>
        <v>0</v>
      </c>
      <c r="Z166" s="244">
        <f t="shared" si="45"/>
        <v>0</v>
      </c>
      <c r="AA166" s="245">
        <f t="shared" si="47"/>
        <v>0</v>
      </c>
      <c r="AB166" s="86"/>
      <c r="AC166" s="152">
        <f>'T2 2024'!S167</f>
        <v>0</v>
      </c>
      <c r="AD166" s="245">
        <f t="shared" si="46"/>
        <v>0</v>
      </c>
      <c r="AE166" s="86"/>
      <c r="AF166" s="92">
        <f t="shared" si="48"/>
        <v>0</v>
      </c>
      <c r="AG166" s="604"/>
      <c r="AH166" s="84"/>
      <c r="AI166" s="56">
        <f t="shared" si="36"/>
        <v>0</v>
      </c>
      <c r="AJ166" s="56">
        <f t="shared" si="37"/>
        <v>0</v>
      </c>
      <c r="AK166" s="56">
        <f t="shared" si="38"/>
        <v>0</v>
      </c>
      <c r="AL166" s="56">
        <f t="shared" si="39"/>
        <v>0</v>
      </c>
      <c r="AM166" s="56">
        <f t="shared" si="40"/>
        <v>0</v>
      </c>
      <c r="AN166" s="56">
        <f t="shared" si="41"/>
        <v>0</v>
      </c>
      <c r="AO166" s="56">
        <f t="shared" si="42"/>
        <v>0</v>
      </c>
    </row>
    <row r="167" spans="2:41" x14ac:dyDescent="0.25">
      <c r="B167" s="82"/>
      <c r="C167" s="246">
        <f>'T1 2024'!C168</f>
        <v>157</v>
      </c>
      <c r="D167" s="94">
        <f>'T1 2024'!D168</f>
        <v>0</v>
      </c>
      <c r="E167" s="142">
        <f>'T1 2024'!E168</f>
        <v>0</v>
      </c>
      <c r="F167" s="142">
        <f>'T1 2024'!F168</f>
        <v>0</v>
      </c>
      <c r="G167" s="142">
        <f>'T1 2024'!G168</f>
        <v>0</v>
      </c>
      <c r="H167" s="247">
        <f>'T1 2024'!H168</f>
        <v>0</v>
      </c>
      <c r="I167" s="248">
        <f>'T1 2024'!I168</f>
        <v>0</v>
      </c>
      <c r="J167" s="248">
        <f>'T1 2024'!J168</f>
        <v>0</v>
      </c>
      <c r="K167" s="249">
        <f>'T1 2024'!K168</f>
        <v>0</v>
      </c>
      <c r="L167" s="250">
        <f>'T2 2024'!H168</f>
        <v>0</v>
      </c>
      <c r="M167" s="250">
        <f>'T2 2024'!I168</f>
        <v>0</v>
      </c>
      <c r="N167" s="251">
        <f>'T2 2024'!J168</f>
        <v>0</v>
      </c>
      <c r="O167" s="247">
        <f>'T3 2024'!H168</f>
        <v>0</v>
      </c>
      <c r="P167" s="248">
        <f>'T3 2024'!I168</f>
        <v>0</v>
      </c>
      <c r="Q167" s="248">
        <f>'T3 2024'!J168</f>
        <v>0</v>
      </c>
      <c r="R167" s="248">
        <f>'T3 2024'!K168</f>
        <v>0</v>
      </c>
      <c r="S167" s="249">
        <f>'T3 2024'!L168</f>
        <v>0</v>
      </c>
      <c r="T167" s="252">
        <f>'T4 2024'!H168</f>
        <v>0</v>
      </c>
      <c r="U167" s="203">
        <f t="shared" si="43"/>
        <v>0</v>
      </c>
      <c r="V167" s="241">
        <f t="shared" si="44"/>
        <v>0</v>
      </c>
      <c r="W167" s="86"/>
      <c r="X167" s="242" t="b">
        <f>'T1 2024'!T168</f>
        <v>0</v>
      </c>
      <c r="Y167" s="243">
        <f>'T2 2024'!S168</f>
        <v>0</v>
      </c>
      <c r="Z167" s="244">
        <f t="shared" si="45"/>
        <v>0</v>
      </c>
      <c r="AA167" s="245">
        <f t="shared" si="47"/>
        <v>0</v>
      </c>
      <c r="AB167" s="86"/>
      <c r="AC167" s="152">
        <f>'T2 2024'!S168</f>
        <v>0</v>
      </c>
      <c r="AD167" s="245">
        <f t="shared" si="46"/>
        <v>0</v>
      </c>
      <c r="AE167" s="86"/>
      <c r="AF167" s="92">
        <f t="shared" si="48"/>
        <v>0</v>
      </c>
      <c r="AG167" s="604"/>
      <c r="AH167" s="84"/>
      <c r="AI167" s="56">
        <f t="shared" si="36"/>
        <v>0</v>
      </c>
      <c r="AJ167" s="56">
        <f t="shared" si="37"/>
        <v>0</v>
      </c>
      <c r="AK167" s="56">
        <f t="shared" si="38"/>
        <v>0</v>
      </c>
      <c r="AL167" s="56">
        <f t="shared" si="39"/>
        <v>0</v>
      </c>
      <c r="AM167" s="56">
        <f t="shared" si="40"/>
        <v>0</v>
      </c>
      <c r="AN167" s="56">
        <f t="shared" si="41"/>
        <v>0</v>
      </c>
      <c r="AO167" s="56">
        <f t="shared" si="42"/>
        <v>0</v>
      </c>
    </row>
    <row r="168" spans="2:41" x14ac:dyDescent="0.25">
      <c r="B168" s="82"/>
      <c r="C168" s="246">
        <f>'T1 2024'!C169</f>
        <v>158</v>
      </c>
      <c r="D168" s="94">
        <f>'T1 2024'!D169</f>
        <v>0</v>
      </c>
      <c r="E168" s="142">
        <f>'T1 2024'!E169</f>
        <v>0</v>
      </c>
      <c r="F168" s="142">
        <f>'T1 2024'!F169</f>
        <v>0</v>
      </c>
      <c r="G168" s="142">
        <f>'T1 2024'!G169</f>
        <v>0</v>
      </c>
      <c r="H168" s="247">
        <f>'T1 2024'!H169</f>
        <v>0</v>
      </c>
      <c r="I168" s="248">
        <f>'T1 2024'!I169</f>
        <v>0</v>
      </c>
      <c r="J168" s="248">
        <f>'T1 2024'!J169</f>
        <v>0</v>
      </c>
      <c r="K168" s="249">
        <f>'T1 2024'!K169</f>
        <v>0</v>
      </c>
      <c r="L168" s="250">
        <f>'T2 2024'!H169</f>
        <v>0</v>
      </c>
      <c r="M168" s="250">
        <f>'T2 2024'!I169</f>
        <v>0</v>
      </c>
      <c r="N168" s="251">
        <f>'T2 2024'!J169</f>
        <v>0</v>
      </c>
      <c r="O168" s="247">
        <f>'T3 2024'!H169</f>
        <v>0</v>
      </c>
      <c r="P168" s="248">
        <f>'T3 2024'!I169</f>
        <v>0</v>
      </c>
      <c r="Q168" s="248">
        <f>'T3 2024'!J169</f>
        <v>0</v>
      </c>
      <c r="R168" s="248">
        <f>'T3 2024'!K169</f>
        <v>0</v>
      </c>
      <c r="S168" s="249">
        <f>'T3 2024'!L169</f>
        <v>0</v>
      </c>
      <c r="T168" s="252">
        <f>'T4 2024'!H169</f>
        <v>0</v>
      </c>
      <c r="U168" s="203">
        <f t="shared" si="43"/>
        <v>0</v>
      </c>
      <c r="V168" s="241">
        <f t="shared" si="44"/>
        <v>0</v>
      </c>
      <c r="W168" s="86"/>
      <c r="X168" s="242" t="b">
        <f>'T1 2024'!T169</f>
        <v>0</v>
      </c>
      <c r="Y168" s="243">
        <f>'T2 2024'!S169</f>
        <v>0</v>
      </c>
      <c r="Z168" s="244">
        <f t="shared" si="45"/>
        <v>0</v>
      </c>
      <c r="AA168" s="245">
        <f t="shared" si="47"/>
        <v>0</v>
      </c>
      <c r="AB168" s="86"/>
      <c r="AC168" s="152">
        <f>'T2 2024'!S169</f>
        <v>0</v>
      </c>
      <c r="AD168" s="245">
        <f t="shared" si="46"/>
        <v>0</v>
      </c>
      <c r="AE168" s="86"/>
      <c r="AF168" s="92">
        <f t="shared" si="48"/>
        <v>0</v>
      </c>
      <c r="AG168" s="604"/>
      <c r="AH168" s="84"/>
      <c r="AI168" s="56">
        <f t="shared" si="36"/>
        <v>0</v>
      </c>
      <c r="AJ168" s="56">
        <f t="shared" si="37"/>
        <v>0</v>
      </c>
      <c r="AK168" s="56">
        <f t="shared" si="38"/>
        <v>0</v>
      </c>
      <c r="AL168" s="56">
        <f t="shared" si="39"/>
        <v>0</v>
      </c>
      <c r="AM168" s="56">
        <f t="shared" si="40"/>
        <v>0</v>
      </c>
      <c r="AN168" s="56">
        <f t="shared" si="41"/>
        <v>0</v>
      </c>
      <c r="AO168" s="56">
        <f t="shared" si="42"/>
        <v>0</v>
      </c>
    </row>
    <row r="169" spans="2:41" x14ac:dyDescent="0.25">
      <c r="B169" s="82"/>
      <c r="C169" s="246">
        <f>'T1 2024'!C170</f>
        <v>159</v>
      </c>
      <c r="D169" s="94">
        <f>'T1 2024'!D170</f>
        <v>0</v>
      </c>
      <c r="E169" s="142">
        <f>'T1 2024'!E170</f>
        <v>0</v>
      </c>
      <c r="F169" s="142">
        <f>'T1 2024'!F170</f>
        <v>0</v>
      </c>
      <c r="G169" s="142">
        <f>'T1 2024'!G170</f>
        <v>0</v>
      </c>
      <c r="H169" s="247">
        <f>'T1 2024'!H170</f>
        <v>0</v>
      </c>
      <c r="I169" s="248">
        <f>'T1 2024'!I170</f>
        <v>0</v>
      </c>
      <c r="J169" s="248">
        <f>'T1 2024'!J170</f>
        <v>0</v>
      </c>
      <c r="K169" s="249">
        <f>'T1 2024'!K170</f>
        <v>0</v>
      </c>
      <c r="L169" s="250">
        <f>'T2 2024'!H170</f>
        <v>0</v>
      </c>
      <c r="M169" s="250">
        <f>'T2 2024'!I170</f>
        <v>0</v>
      </c>
      <c r="N169" s="251">
        <f>'T2 2024'!J170</f>
        <v>0</v>
      </c>
      <c r="O169" s="247">
        <f>'T3 2024'!H170</f>
        <v>0</v>
      </c>
      <c r="P169" s="248">
        <f>'T3 2024'!I170</f>
        <v>0</v>
      </c>
      <c r="Q169" s="248">
        <f>'T3 2024'!J170</f>
        <v>0</v>
      </c>
      <c r="R169" s="248">
        <f>'T3 2024'!K170</f>
        <v>0</v>
      </c>
      <c r="S169" s="249">
        <f>'T3 2024'!L170</f>
        <v>0</v>
      </c>
      <c r="T169" s="252">
        <f>'T4 2024'!H170</f>
        <v>0</v>
      </c>
      <c r="U169" s="203">
        <f t="shared" si="43"/>
        <v>0</v>
      </c>
      <c r="V169" s="241">
        <f t="shared" si="44"/>
        <v>0</v>
      </c>
      <c r="W169" s="86"/>
      <c r="X169" s="242" t="b">
        <f>'T1 2024'!T170</f>
        <v>0</v>
      </c>
      <c r="Y169" s="243">
        <f>'T2 2024'!S170</f>
        <v>0</v>
      </c>
      <c r="Z169" s="244">
        <f t="shared" si="45"/>
        <v>0</v>
      </c>
      <c r="AA169" s="245">
        <f t="shared" si="47"/>
        <v>0</v>
      </c>
      <c r="AB169" s="86"/>
      <c r="AC169" s="152">
        <f>'T2 2024'!S170</f>
        <v>0</v>
      </c>
      <c r="AD169" s="245">
        <f t="shared" si="46"/>
        <v>0</v>
      </c>
      <c r="AE169" s="86"/>
      <c r="AF169" s="92">
        <f t="shared" si="48"/>
        <v>0</v>
      </c>
      <c r="AG169" s="604"/>
      <c r="AH169" s="84"/>
      <c r="AI169" s="56">
        <f t="shared" si="36"/>
        <v>0</v>
      </c>
      <c r="AJ169" s="56">
        <f t="shared" si="37"/>
        <v>0</v>
      </c>
      <c r="AK169" s="56">
        <f t="shared" si="38"/>
        <v>0</v>
      </c>
      <c r="AL169" s="56">
        <f t="shared" si="39"/>
        <v>0</v>
      </c>
      <c r="AM169" s="56">
        <f t="shared" si="40"/>
        <v>0</v>
      </c>
      <c r="AN169" s="56">
        <f t="shared" si="41"/>
        <v>0</v>
      </c>
      <c r="AO169" s="56">
        <f t="shared" si="42"/>
        <v>0</v>
      </c>
    </row>
    <row r="170" spans="2:41" x14ac:dyDescent="0.25">
      <c r="B170" s="82"/>
      <c r="C170" s="246">
        <f>'T1 2024'!C171</f>
        <v>160</v>
      </c>
      <c r="D170" s="94">
        <f>'T1 2024'!D171</f>
        <v>0</v>
      </c>
      <c r="E170" s="142">
        <f>'T1 2024'!E171</f>
        <v>0</v>
      </c>
      <c r="F170" s="142">
        <f>'T1 2024'!F171</f>
        <v>0</v>
      </c>
      <c r="G170" s="142">
        <f>'T1 2024'!G171</f>
        <v>0</v>
      </c>
      <c r="H170" s="247">
        <f>'T1 2024'!H171</f>
        <v>0</v>
      </c>
      <c r="I170" s="248">
        <f>'T1 2024'!I171</f>
        <v>0</v>
      </c>
      <c r="J170" s="248">
        <f>'T1 2024'!J171</f>
        <v>0</v>
      </c>
      <c r="K170" s="249">
        <f>'T1 2024'!K171</f>
        <v>0</v>
      </c>
      <c r="L170" s="250">
        <f>'T2 2024'!H171</f>
        <v>0</v>
      </c>
      <c r="M170" s="250">
        <f>'T2 2024'!I171</f>
        <v>0</v>
      </c>
      <c r="N170" s="251">
        <f>'T2 2024'!J171</f>
        <v>0</v>
      </c>
      <c r="O170" s="247">
        <f>'T3 2024'!H171</f>
        <v>0</v>
      </c>
      <c r="P170" s="248">
        <f>'T3 2024'!I171</f>
        <v>0</v>
      </c>
      <c r="Q170" s="248">
        <f>'T3 2024'!J171</f>
        <v>0</v>
      </c>
      <c r="R170" s="248">
        <f>'T3 2024'!K171</f>
        <v>0</v>
      </c>
      <c r="S170" s="249">
        <f>'T3 2024'!L171</f>
        <v>0</v>
      </c>
      <c r="T170" s="252">
        <f>'T4 2024'!H171</f>
        <v>0</v>
      </c>
      <c r="U170" s="203">
        <f t="shared" si="43"/>
        <v>0</v>
      </c>
      <c r="V170" s="241">
        <f t="shared" si="44"/>
        <v>0</v>
      </c>
      <c r="W170" s="86"/>
      <c r="X170" s="242" t="b">
        <f>'T1 2024'!T171</f>
        <v>0</v>
      </c>
      <c r="Y170" s="243">
        <f>'T2 2024'!S171</f>
        <v>0</v>
      </c>
      <c r="Z170" s="244">
        <f t="shared" si="45"/>
        <v>0</v>
      </c>
      <c r="AA170" s="245">
        <f t="shared" si="47"/>
        <v>0</v>
      </c>
      <c r="AB170" s="86"/>
      <c r="AC170" s="152">
        <f>'T2 2024'!S171</f>
        <v>0</v>
      </c>
      <c r="AD170" s="245">
        <f t="shared" si="46"/>
        <v>0</v>
      </c>
      <c r="AE170" s="86"/>
      <c r="AF170" s="92">
        <f t="shared" si="48"/>
        <v>0</v>
      </c>
      <c r="AG170" s="604"/>
      <c r="AH170" s="84"/>
      <c r="AI170" s="56">
        <f t="shared" si="36"/>
        <v>0</v>
      </c>
      <c r="AJ170" s="56">
        <f t="shared" si="37"/>
        <v>0</v>
      </c>
      <c r="AK170" s="56">
        <f t="shared" si="38"/>
        <v>0</v>
      </c>
      <c r="AL170" s="56">
        <f t="shared" si="39"/>
        <v>0</v>
      </c>
      <c r="AM170" s="56">
        <f t="shared" si="40"/>
        <v>0</v>
      </c>
      <c r="AN170" s="56">
        <f t="shared" si="41"/>
        <v>0</v>
      </c>
      <c r="AO170" s="56">
        <f t="shared" si="42"/>
        <v>0</v>
      </c>
    </row>
    <row r="171" spans="2:41" x14ac:dyDescent="0.25">
      <c r="B171" s="82"/>
      <c r="C171" s="246">
        <f>'T1 2024'!C172</f>
        <v>161</v>
      </c>
      <c r="D171" s="94">
        <f>'T1 2024'!D172</f>
        <v>0</v>
      </c>
      <c r="E171" s="142">
        <f>'T1 2024'!E172</f>
        <v>0</v>
      </c>
      <c r="F171" s="142">
        <f>'T1 2024'!F172</f>
        <v>0</v>
      </c>
      <c r="G171" s="142">
        <f>'T1 2024'!G172</f>
        <v>0</v>
      </c>
      <c r="H171" s="247">
        <f>'T1 2024'!H172</f>
        <v>0</v>
      </c>
      <c r="I171" s="248">
        <f>'T1 2024'!I172</f>
        <v>0</v>
      </c>
      <c r="J171" s="248">
        <f>'T1 2024'!J172</f>
        <v>0</v>
      </c>
      <c r="K171" s="249">
        <f>'T1 2024'!K172</f>
        <v>0</v>
      </c>
      <c r="L171" s="250">
        <f>'T2 2024'!H172</f>
        <v>0</v>
      </c>
      <c r="M171" s="250">
        <f>'T2 2024'!I172</f>
        <v>0</v>
      </c>
      <c r="N171" s="251">
        <f>'T2 2024'!J172</f>
        <v>0</v>
      </c>
      <c r="O171" s="247">
        <f>'T3 2024'!H172</f>
        <v>0</v>
      </c>
      <c r="P171" s="248">
        <f>'T3 2024'!I172</f>
        <v>0</v>
      </c>
      <c r="Q171" s="248">
        <f>'T3 2024'!J172</f>
        <v>0</v>
      </c>
      <c r="R171" s="248">
        <f>'T3 2024'!K172</f>
        <v>0</v>
      </c>
      <c r="S171" s="249">
        <f>'T3 2024'!L172</f>
        <v>0</v>
      </c>
      <c r="T171" s="252">
        <f>'T4 2024'!H172</f>
        <v>0</v>
      </c>
      <c r="U171" s="203">
        <f t="shared" si="43"/>
        <v>0</v>
      </c>
      <c r="V171" s="241">
        <f t="shared" si="44"/>
        <v>0</v>
      </c>
      <c r="W171" s="86"/>
      <c r="X171" s="242" t="b">
        <f>'T1 2024'!T172</f>
        <v>0</v>
      </c>
      <c r="Y171" s="243">
        <f>'T2 2024'!S172</f>
        <v>0</v>
      </c>
      <c r="Z171" s="244">
        <f t="shared" si="45"/>
        <v>0</v>
      </c>
      <c r="AA171" s="245">
        <f t="shared" si="47"/>
        <v>0</v>
      </c>
      <c r="AB171" s="86"/>
      <c r="AC171" s="152">
        <f>'T2 2024'!S172</f>
        <v>0</v>
      </c>
      <c r="AD171" s="245">
        <f t="shared" si="46"/>
        <v>0</v>
      </c>
      <c r="AE171" s="86"/>
      <c r="AF171" s="92">
        <f t="shared" si="48"/>
        <v>0</v>
      </c>
      <c r="AG171" s="604"/>
      <c r="AH171" s="84"/>
      <c r="AI171" s="56">
        <f t="shared" si="36"/>
        <v>0</v>
      </c>
      <c r="AJ171" s="56">
        <f t="shared" si="37"/>
        <v>0</v>
      </c>
      <c r="AK171" s="56">
        <f t="shared" si="38"/>
        <v>0</v>
      </c>
      <c r="AL171" s="56">
        <f t="shared" si="39"/>
        <v>0</v>
      </c>
      <c r="AM171" s="56">
        <f t="shared" si="40"/>
        <v>0</v>
      </c>
      <c r="AN171" s="56">
        <f t="shared" si="41"/>
        <v>0</v>
      </c>
      <c r="AO171" s="56">
        <f t="shared" si="42"/>
        <v>0</v>
      </c>
    </row>
    <row r="172" spans="2:41" x14ac:dyDescent="0.25">
      <c r="B172" s="82"/>
      <c r="C172" s="246">
        <f>'T1 2024'!C173</f>
        <v>162</v>
      </c>
      <c r="D172" s="94">
        <f>'T1 2024'!D173</f>
        <v>0</v>
      </c>
      <c r="E172" s="142">
        <f>'T1 2024'!E173</f>
        <v>0</v>
      </c>
      <c r="F172" s="142">
        <f>'T1 2024'!F173</f>
        <v>0</v>
      </c>
      <c r="G172" s="142">
        <f>'T1 2024'!G173</f>
        <v>0</v>
      </c>
      <c r="H172" s="247">
        <f>'T1 2024'!H173</f>
        <v>0</v>
      </c>
      <c r="I172" s="248">
        <f>'T1 2024'!I173</f>
        <v>0</v>
      </c>
      <c r="J172" s="248">
        <f>'T1 2024'!J173</f>
        <v>0</v>
      </c>
      <c r="K172" s="249">
        <f>'T1 2024'!K173</f>
        <v>0</v>
      </c>
      <c r="L172" s="250">
        <f>'T2 2024'!H173</f>
        <v>0</v>
      </c>
      <c r="M172" s="250">
        <f>'T2 2024'!I173</f>
        <v>0</v>
      </c>
      <c r="N172" s="251">
        <f>'T2 2024'!J173</f>
        <v>0</v>
      </c>
      <c r="O172" s="247">
        <f>'T3 2024'!H173</f>
        <v>0</v>
      </c>
      <c r="P172" s="248">
        <f>'T3 2024'!I173</f>
        <v>0</v>
      </c>
      <c r="Q172" s="248">
        <f>'T3 2024'!J173</f>
        <v>0</v>
      </c>
      <c r="R172" s="248">
        <f>'T3 2024'!K173</f>
        <v>0</v>
      </c>
      <c r="S172" s="249">
        <f>'T3 2024'!L173</f>
        <v>0</v>
      </c>
      <c r="T172" s="252">
        <f>'T4 2024'!H173</f>
        <v>0</v>
      </c>
      <c r="U172" s="203">
        <f t="shared" si="43"/>
        <v>0</v>
      </c>
      <c r="V172" s="241">
        <f t="shared" si="44"/>
        <v>0</v>
      </c>
      <c r="W172" s="86"/>
      <c r="X172" s="242" t="b">
        <f>'T1 2024'!T173</f>
        <v>0</v>
      </c>
      <c r="Y172" s="243">
        <f>'T2 2024'!S173</f>
        <v>0</v>
      </c>
      <c r="Z172" s="244">
        <f t="shared" si="45"/>
        <v>0</v>
      </c>
      <c r="AA172" s="245">
        <f t="shared" si="47"/>
        <v>0</v>
      </c>
      <c r="AB172" s="86"/>
      <c r="AC172" s="152">
        <f>'T2 2024'!S173</f>
        <v>0</v>
      </c>
      <c r="AD172" s="245">
        <f t="shared" si="46"/>
        <v>0</v>
      </c>
      <c r="AE172" s="86"/>
      <c r="AF172" s="92">
        <f t="shared" si="48"/>
        <v>0</v>
      </c>
      <c r="AG172" s="604"/>
      <c r="AH172" s="84"/>
      <c r="AI172" s="56">
        <f t="shared" si="36"/>
        <v>0</v>
      </c>
      <c r="AJ172" s="56">
        <f t="shared" si="37"/>
        <v>0</v>
      </c>
      <c r="AK172" s="56">
        <f t="shared" si="38"/>
        <v>0</v>
      </c>
      <c r="AL172" s="56">
        <f t="shared" si="39"/>
        <v>0</v>
      </c>
      <c r="AM172" s="56">
        <f t="shared" si="40"/>
        <v>0</v>
      </c>
      <c r="AN172" s="56">
        <f t="shared" si="41"/>
        <v>0</v>
      </c>
      <c r="AO172" s="56">
        <f t="shared" si="42"/>
        <v>0</v>
      </c>
    </row>
    <row r="173" spans="2:41" x14ac:dyDescent="0.25">
      <c r="B173" s="82"/>
      <c r="C173" s="246">
        <f>'T1 2024'!C174</f>
        <v>163</v>
      </c>
      <c r="D173" s="94">
        <f>'T1 2024'!D174</f>
        <v>0</v>
      </c>
      <c r="E173" s="142">
        <f>'T1 2024'!E174</f>
        <v>0</v>
      </c>
      <c r="F173" s="142">
        <f>'T1 2024'!F174</f>
        <v>0</v>
      </c>
      <c r="G173" s="142">
        <f>'T1 2024'!G174</f>
        <v>0</v>
      </c>
      <c r="H173" s="247">
        <f>'T1 2024'!H174</f>
        <v>0</v>
      </c>
      <c r="I173" s="248">
        <f>'T1 2024'!I174</f>
        <v>0</v>
      </c>
      <c r="J173" s="248">
        <f>'T1 2024'!J174</f>
        <v>0</v>
      </c>
      <c r="K173" s="249">
        <f>'T1 2024'!K174</f>
        <v>0</v>
      </c>
      <c r="L173" s="250">
        <f>'T2 2024'!H174</f>
        <v>0</v>
      </c>
      <c r="M173" s="250">
        <f>'T2 2024'!I174</f>
        <v>0</v>
      </c>
      <c r="N173" s="251">
        <f>'T2 2024'!J174</f>
        <v>0</v>
      </c>
      <c r="O173" s="247">
        <f>'T3 2024'!H174</f>
        <v>0</v>
      </c>
      <c r="P173" s="248">
        <f>'T3 2024'!I174</f>
        <v>0</v>
      </c>
      <c r="Q173" s="248">
        <f>'T3 2024'!J174</f>
        <v>0</v>
      </c>
      <c r="R173" s="248">
        <f>'T3 2024'!K174</f>
        <v>0</v>
      </c>
      <c r="S173" s="249">
        <f>'T3 2024'!L174</f>
        <v>0</v>
      </c>
      <c r="T173" s="252">
        <f>'T4 2024'!H174</f>
        <v>0</v>
      </c>
      <c r="U173" s="203">
        <f t="shared" si="43"/>
        <v>0</v>
      </c>
      <c r="V173" s="241">
        <f t="shared" si="44"/>
        <v>0</v>
      </c>
      <c r="W173" s="86"/>
      <c r="X173" s="242" t="b">
        <f>'T1 2024'!T174</f>
        <v>0</v>
      </c>
      <c r="Y173" s="243">
        <f>'T2 2024'!S174</f>
        <v>0</v>
      </c>
      <c r="Z173" s="244">
        <f t="shared" si="45"/>
        <v>0</v>
      </c>
      <c r="AA173" s="245">
        <f t="shared" si="47"/>
        <v>0</v>
      </c>
      <c r="AB173" s="86"/>
      <c r="AC173" s="152">
        <f>'T2 2024'!S174</f>
        <v>0</v>
      </c>
      <c r="AD173" s="245">
        <f t="shared" si="46"/>
        <v>0</v>
      </c>
      <c r="AE173" s="86"/>
      <c r="AF173" s="92">
        <f t="shared" si="48"/>
        <v>0</v>
      </c>
      <c r="AG173" s="604"/>
      <c r="AH173" s="84"/>
      <c r="AI173" s="56">
        <f t="shared" si="36"/>
        <v>0</v>
      </c>
      <c r="AJ173" s="56">
        <f t="shared" si="37"/>
        <v>0</v>
      </c>
      <c r="AK173" s="56">
        <f t="shared" si="38"/>
        <v>0</v>
      </c>
      <c r="AL173" s="56">
        <f t="shared" si="39"/>
        <v>0</v>
      </c>
      <c r="AM173" s="56">
        <f t="shared" si="40"/>
        <v>0</v>
      </c>
      <c r="AN173" s="56">
        <f t="shared" si="41"/>
        <v>0</v>
      </c>
      <c r="AO173" s="56">
        <f t="shared" si="42"/>
        <v>0</v>
      </c>
    </row>
    <row r="174" spans="2:41" x14ac:dyDescent="0.25">
      <c r="B174" s="82"/>
      <c r="C174" s="246">
        <f>'T1 2024'!C175</f>
        <v>164</v>
      </c>
      <c r="D174" s="94">
        <f>'T1 2024'!D175</f>
        <v>0</v>
      </c>
      <c r="E174" s="142">
        <f>'T1 2024'!E175</f>
        <v>0</v>
      </c>
      <c r="F174" s="142">
        <f>'T1 2024'!F175</f>
        <v>0</v>
      </c>
      <c r="G174" s="142">
        <f>'T1 2024'!G175</f>
        <v>0</v>
      </c>
      <c r="H174" s="247">
        <f>'T1 2024'!H175</f>
        <v>0</v>
      </c>
      <c r="I174" s="248">
        <f>'T1 2024'!I175</f>
        <v>0</v>
      </c>
      <c r="J174" s="248">
        <f>'T1 2024'!J175</f>
        <v>0</v>
      </c>
      <c r="K174" s="249">
        <f>'T1 2024'!K175</f>
        <v>0</v>
      </c>
      <c r="L174" s="250">
        <f>'T2 2024'!H175</f>
        <v>0</v>
      </c>
      <c r="M174" s="250">
        <f>'T2 2024'!I175</f>
        <v>0</v>
      </c>
      <c r="N174" s="251">
        <f>'T2 2024'!J175</f>
        <v>0</v>
      </c>
      <c r="O174" s="247">
        <f>'T3 2024'!H175</f>
        <v>0</v>
      </c>
      <c r="P174" s="248">
        <f>'T3 2024'!I175</f>
        <v>0</v>
      </c>
      <c r="Q174" s="248">
        <f>'T3 2024'!J175</f>
        <v>0</v>
      </c>
      <c r="R174" s="248">
        <f>'T3 2024'!K175</f>
        <v>0</v>
      </c>
      <c r="S174" s="249">
        <f>'T3 2024'!L175</f>
        <v>0</v>
      </c>
      <c r="T174" s="252">
        <f>'T4 2024'!H175</f>
        <v>0</v>
      </c>
      <c r="U174" s="203">
        <f t="shared" si="43"/>
        <v>0</v>
      </c>
      <c r="V174" s="241">
        <f t="shared" si="44"/>
        <v>0</v>
      </c>
      <c r="W174" s="86"/>
      <c r="X174" s="242" t="b">
        <f>'T1 2024'!T175</f>
        <v>0</v>
      </c>
      <c r="Y174" s="243">
        <f>'T2 2024'!S175</f>
        <v>0</v>
      </c>
      <c r="Z174" s="244">
        <f t="shared" si="45"/>
        <v>0</v>
      </c>
      <c r="AA174" s="245">
        <f t="shared" si="47"/>
        <v>0</v>
      </c>
      <c r="AB174" s="86"/>
      <c r="AC174" s="152">
        <f>'T2 2024'!S175</f>
        <v>0</v>
      </c>
      <c r="AD174" s="245">
        <f t="shared" si="46"/>
        <v>0</v>
      </c>
      <c r="AE174" s="86"/>
      <c r="AF174" s="92">
        <f t="shared" si="48"/>
        <v>0</v>
      </c>
      <c r="AG174" s="604"/>
      <c r="AH174" s="84"/>
      <c r="AI174" s="56">
        <f t="shared" si="36"/>
        <v>0</v>
      </c>
      <c r="AJ174" s="56">
        <f t="shared" si="37"/>
        <v>0</v>
      </c>
      <c r="AK174" s="56">
        <f t="shared" si="38"/>
        <v>0</v>
      </c>
      <c r="AL174" s="56">
        <f t="shared" si="39"/>
        <v>0</v>
      </c>
      <c r="AM174" s="56">
        <f t="shared" si="40"/>
        <v>0</v>
      </c>
      <c r="AN174" s="56">
        <f t="shared" si="41"/>
        <v>0</v>
      </c>
      <c r="AO174" s="56">
        <f t="shared" si="42"/>
        <v>0</v>
      </c>
    </row>
    <row r="175" spans="2:41" x14ac:dyDescent="0.25">
      <c r="B175" s="82"/>
      <c r="C175" s="246">
        <f>'T1 2024'!C176</f>
        <v>165</v>
      </c>
      <c r="D175" s="94">
        <f>'T1 2024'!D176</f>
        <v>0</v>
      </c>
      <c r="E175" s="142">
        <f>'T1 2024'!E176</f>
        <v>0</v>
      </c>
      <c r="F175" s="142">
        <f>'T1 2024'!F176</f>
        <v>0</v>
      </c>
      <c r="G175" s="142">
        <f>'T1 2024'!G176</f>
        <v>0</v>
      </c>
      <c r="H175" s="247">
        <f>'T1 2024'!H176</f>
        <v>0</v>
      </c>
      <c r="I175" s="248">
        <f>'T1 2024'!I176</f>
        <v>0</v>
      </c>
      <c r="J175" s="248">
        <f>'T1 2024'!J176</f>
        <v>0</v>
      </c>
      <c r="K175" s="249">
        <f>'T1 2024'!K176</f>
        <v>0</v>
      </c>
      <c r="L175" s="250">
        <f>'T2 2024'!H176</f>
        <v>0</v>
      </c>
      <c r="M175" s="250">
        <f>'T2 2024'!I176</f>
        <v>0</v>
      </c>
      <c r="N175" s="251">
        <f>'T2 2024'!J176</f>
        <v>0</v>
      </c>
      <c r="O175" s="247">
        <f>'T3 2024'!H176</f>
        <v>0</v>
      </c>
      <c r="P175" s="248">
        <f>'T3 2024'!I176</f>
        <v>0</v>
      </c>
      <c r="Q175" s="248">
        <f>'T3 2024'!J176</f>
        <v>0</v>
      </c>
      <c r="R175" s="248">
        <f>'T3 2024'!K176</f>
        <v>0</v>
      </c>
      <c r="S175" s="249">
        <f>'T3 2024'!L176</f>
        <v>0</v>
      </c>
      <c r="T175" s="252">
        <f>'T4 2024'!H176</f>
        <v>0</v>
      </c>
      <c r="U175" s="203">
        <f t="shared" si="43"/>
        <v>0</v>
      </c>
      <c r="V175" s="241">
        <f t="shared" si="44"/>
        <v>0</v>
      </c>
      <c r="W175" s="86"/>
      <c r="X175" s="242" t="b">
        <f>'T1 2024'!T176</f>
        <v>0</v>
      </c>
      <c r="Y175" s="243">
        <f>'T2 2024'!S176</f>
        <v>0</v>
      </c>
      <c r="Z175" s="244">
        <f t="shared" si="45"/>
        <v>0</v>
      </c>
      <c r="AA175" s="245">
        <f t="shared" si="47"/>
        <v>0</v>
      </c>
      <c r="AB175" s="86"/>
      <c r="AC175" s="152">
        <f>'T2 2024'!S176</f>
        <v>0</v>
      </c>
      <c r="AD175" s="245">
        <f t="shared" si="46"/>
        <v>0</v>
      </c>
      <c r="AE175" s="86"/>
      <c r="AF175" s="92">
        <f t="shared" si="48"/>
        <v>0</v>
      </c>
      <c r="AG175" s="604"/>
      <c r="AH175" s="84"/>
      <c r="AI175" s="56">
        <f t="shared" si="36"/>
        <v>0</v>
      </c>
      <c r="AJ175" s="56">
        <f t="shared" si="37"/>
        <v>0</v>
      </c>
      <c r="AK175" s="56">
        <f t="shared" si="38"/>
        <v>0</v>
      </c>
      <c r="AL175" s="56">
        <f t="shared" si="39"/>
        <v>0</v>
      </c>
      <c r="AM175" s="56">
        <f t="shared" si="40"/>
        <v>0</v>
      </c>
      <c r="AN175" s="56">
        <f t="shared" si="41"/>
        <v>0</v>
      </c>
      <c r="AO175" s="56">
        <f t="shared" si="42"/>
        <v>0</v>
      </c>
    </row>
    <row r="176" spans="2:41" x14ac:dyDescent="0.25">
      <c r="B176" s="82"/>
      <c r="C176" s="246">
        <f>'T1 2024'!C177</f>
        <v>166</v>
      </c>
      <c r="D176" s="94">
        <f>'T1 2024'!D177</f>
        <v>0</v>
      </c>
      <c r="E176" s="142">
        <f>'T1 2024'!E177</f>
        <v>0</v>
      </c>
      <c r="F176" s="142">
        <f>'T1 2024'!F177</f>
        <v>0</v>
      </c>
      <c r="G176" s="142">
        <f>'T1 2024'!G177</f>
        <v>0</v>
      </c>
      <c r="H176" s="247">
        <f>'T1 2024'!H177</f>
        <v>0</v>
      </c>
      <c r="I176" s="248">
        <f>'T1 2024'!I177</f>
        <v>0</v>
      </c>
      <c r="J176" s="248">
        <f>'T1 2024'!J177</f>
        <v>0</v>
      </c>
      <c r="K176" s="249">
        <f>'T1 2024'!K177</f>
        <v>0</v>
      </c>
      <c r="L176" s="250">
        <f>'T2 2024'!H177</f>
        <v>0</v>
      </c>
      <c r="M176" s="250">
        <f>'T2 2024'!I177</f>
        <v>0</v>
      </c>
      <c r="N176" s="251">
        <f>'T2 2024'!J177</f>
        <v>0</v>
      </c>
      <c r="O176" s="247">
        <f>'T3 2024'!H177</f>
        <v>0</v>
      </c>
      <c r="P176" s="248">
        <f>'T3 2024'!I177</f>
        <v>0</v>
      </c>
      <c r="Q176" s="248">
        <f>'T3 2024'!J177</f>
        <v>0</v>
      </c>
      <c r="R176" s="248">
        <f>'T3 2024'!K177</f>
        <v>0</v>
      </c>
      <c r="S176" s="249">
        <f>'T3 2024'!L177</f>
        <v>0</v>
      </c>
      <c r="T176" s="252">
        <f>'T4 2024'!H177</f>
        <v>0</v>
      </c>
      <c r="U176" s="203">
        <f t="shared" si="43"/>
        <v>0</v>
      </c>
      <c r="V176" s="241">
        <f t="shared" si="44"/>
        <v>0</v>
      </c>
      <c r="W176" s="86"/>
      <c r="X176" s="242" t="b">
        <f>'T1 2024'!T177</f>
        <v>0</v>
      </c>
      <c r="Y176" s="243">
        <f>'T2 2024'!S177</f>
        <v>0</v>
      </c>
      <c r="Z176" s="244">
        <f t="shared" si="45"/>
        <v>0</v>
      </c>
      <c r="AA176" s="245">
        <f t="shared" si="47"/>
        <v>0</v>
      </c>
      <c r="AB176" s="86"/>
      <c r="AC176" s="152">
        <f>'T2 2024'!S177</f>
        <v>0</v>
      </c>
      <c r="AD176" s="245">
        <f t="shared" si="46"/>
        <v>0</v>
      </c>
      <c r="AE176" s="86"/>
      <c r="AF176" s="92">
        <f t="shared" si="48"/>
        <v>0</v>
      </c>
      <c r="AG176" s="604"/>
      <c r="AH176" s="84"/>
      <c r="AI176" s="56">
        <f t="shared" si="36"/>
        <v>0</v>
      </c>
      <c r="AJ176" s="56">
        <f t="shared" si="37"/>
        <v>0</v>
      </c>
      <c r="AK176" s="56">
        <f t="shared" si="38"/>
        <v>0</v>
      </c>
      <c r="AL176" s="56">
        <f t="shared" si="39"/>
        <v>0</v>
      </c>
      <c r="AM176" s="56">
        <f t="shared" si="40"/>
        <v>0</v>
      </c>
      <c r="AN176" s="56">
        <f t="shared" si="41"/>
        <v>0</v>
      </c>
      <c r="AO176" s="56">
        <f t="shared" si="42"/>
        <v>0</v>
      </c>
    </row>
    <row r="177" spans="2:41" x14ac:dyDescent="0.25">
      <c r="B177" s="82"/>
      <c r="C177" s="246">
        <f>'T1 2024'!C178</f>
        <v>167</v>
      </c>
      <c r="D177" s="94">
        <f>'T1 2024'!D178</f>
        <v>0</v>
      </c>
      <c r="E177" s="142">
        <f>'T1 2024'!E178</f>
        <v>0</v>
      </c>
      <c r="F177" s="142">
        <f>'T1 2024'!F178</f>
        <v>0</v>
      </c>
      <c r="G177" s="142">
        <f>'T1 2024'!G178</f>
        <v>0</v>
      </c>
      <c r="H177" s="247">
        <f>'T1 2024'!H178</f>
        <v>0</v>
      </c>
      <c r="I177" s="248">
        <f>'T1 2024'!I178</f>
        <v>0</v>
      </c>
      <c r="J177" s="248">
        <f>'T1 2024'!J178</f>
        <v>0</v>
      </c>
      <c r="K177" s="249">
        <f>'T1 2024'!K178</f>
        <v>0</v>
      </c>
      <c r="L177" s="250">
        <f>'T2 2024'!H178</f>
        <v>0</v>
      </c>
      <c r="M177" s="250">
        <f>'T2 2024'!I178</f>
        <v>0</v>
      </c>
      <c r="N177" s="251">
        <f>'T2 2024'!J178</f>
        <v>0</v>
      </c>
      <c r="O177" s="247">
        <f>'T3 2024'!H178</f>
        <v>0</v>
      </c>
      <c r="P177" s="248">
        <f>'T3 2024'!I178</f>
        <v>0</v>
      </c>
      <c r="Q177" s="248">
        <f>'T3 2024'!J178</f>
        <v>0</v>
      </c>
      <c r="R177" s="248">
        <f>'T3 2024'!K178</f>
        <v>0</v>
      </c>
      <c r="S177" s="249">
        <f>'T3 2024'!L178</f>
        <v>0</v>
      </c>
      <c r="T177" s="252">
        <f>'T4 2024'!H178</f>
        <v>0</v>
      </c>
      <c r="U177" s="203">
        <f t="shared" si="43"/>
        <v>0</v>
      </c>
      <c r="V177" s="241">
        <f t="shared" si="44"/>
        <v>0</v>
      </c>
      <c r="W177" s="86"/>
      <c r="X177" s="242" t="b">
        <f>'T1 2024'!T178</f>
        <v>0</v>
      </c>
      <c r="Y177" s="243">
        <f>'T2 2024'!S178</f>
        <v>0</v>
      </c>
      <c r="Z177" s="244">
        <f t="shared" si="45"/>
        <v>0</v>
      </c>
      <c r="AA177" s="245">
        <f t="shared" si="47"/>
        <v>0</v>
      </c>
      <c r="AB177" s="86"/>
      <c r="AC177" s="152">
        <f>'T2 2024'!S178</f>
        <v>0</v>
      </c>
      <c r="AD177" s="245">
        <f t="shared" si="46"/>
        <v>0</v>
      </c>
      <c r="AE177" s="86"/>
      <c r="AF177" s="92">
        <f t="shared" si="48"/>
        <v>0</v>
      </c>
      <c r="AG177" s="604"/>
      <c r="AH177" s="84"/>
      <c r="AI177" s="56">
        <f t="shared" si="36"/>
        <v>0</v>
      </c>
      <c r="AJ177" s="56">
        <f t="shared" si="37"/>
        <v>0</v>
      </c>
      <c r="AK177" s="56">
        <f t="shared" si="38"/>
        <v>0</v>
      </c>
      <c r="AL177" s="56">
        <f t="shared" si="39"/>
        <v>0</v>
      </c>
      <c r="AM177" s="56">
        <f t="shared" si="40"/>
        <v>0</v>
      </c>
      <c r="AN177" s="56">
        <f t="shared" si="41"/>
        <v>0</v>
      </c>
      <c r="AO177" s="56">
        <f t="shared" si="42"/>
        <v>0</v>
      </c>
    </row>
    <row r="178" spans="2:41" x14ac:dyDescent="0.25">
      <c r="B178" s="82"/>
      <c r="C178" s="246">
        <f>'T1 2024'!C179</f>
        <v>168</v>
      </c>
      <c r="D178" s="94">
        <f>'T1 2024'!D179</f>
        <v>0</v>
      </c>
      <c r="E178" s="142">
        <f>'T1 2024'!E179</f>
        <v>0</v>
      </c>
      <c r="F178" s="142">
        <f>'T1 2024'!F179</f>
        <v>0</v>
      </c>
      <c r="G178" s="142">
        <f>'T1 2024'!G179</f>
        <v>0</v>
      </c>
      <c r="H178" s="247">
        <f>'T1 2024'!H179</f>
        <v>0</v>
      </c>
      <c r="I178" s="248">
        <f>'T1 2024'!I179</f>
        <v>0</v>
      </c>
      <c r="J178" s="248">
        <f>'T1 2024'!J179</f>
        <v>0</v>
      </c>
      <c r="K178" s="249">
        <f>'T1 2024'!K179</f>
        <v>0</v>
      </c>
      <c r="L178" s="250">
        <f>'T2 2024'!H179</f>
        <v>0</v>
      </c>
      <c r="M178" s="250">
        <f>'T2 2024'!I179</f>
        <v>0</v>
      </c>
      <c r="N178" s="251">
        <f>'T2 2024'!J179</f>
        <v>0</v>
      </c>
      <c r="O178" s="247">
        <f>'T3 2024'!H179</f>
        <v>0</v>
      </c>
      <c r="P178" s="248">
        <f>'T3 2024'!I179</f>
        <v>0</v>
      </c>
      <c r="Q178" s="248">
        <f>'T3 2024'!J179</f>
        <v>0</v>
      </c>
      <c r="R178" s="248">
        <f>'T3 2024'!K179</f>
        <v>0</v>
      </c>
      <c r="S178" s="249">
        <f>'T3 2024'!L179</f>
        <v>0</v>
      </c>
      <c r="T178" s="252">
        <f>'T4 2024'!H179</f>
        <v>0</v>
      </c>
      <c r="U178" s="203">
        <f t="shared" si="43"/>
        <v>0</v>
      </c>
      <c r="V178" s="241">
        <f t="shared" si="44"/>
        <v>0</v>
      </c>
      <c r="W178" s="86"/>
      <c r="X178" s="242" t="b">
        <f>'T1 2024'!T179</f>
        <v>0</v>
      </c>
      <c r="Y178" s="243">
        <f>'T2 2024'!S179</f>
        <v>0</v>
      </c>
      <c r="Z178" s="244">
        <f t="shared" si="45"/>
        <v>0</v>
      </c>
      <c r="AA178" s="245">
        <f t="shared" si="47"/>
        <v>0</v>
      </c>
      <c r="AB178" s="86"/>
      <c r="AC178" s="152">
        <f>'T2 2024'!S179</f>
        <v>0</v>
      </c>
      <c r="AD178" s="245">
        <f t="shared" si="46"/>
        <v>0</v>
      </c>
      <c r="AE178" s="86"/>
      <c r="AF178" s="92">
        <f t="shared" si="48"/>
        <v>0</v>
      </c>
      <c r="AG178" s="604"/>
      <c r="AH178" s="84"/>
      <c r="AI178" s="56">
        <f t="shared" si="36"/>
        <v>0</v>
      </c>
      <c r="AJ178" s="56">
        <f t="shared" si="37"/>
        <v>0</v>
      </c>
      <c r="AK178" s="56">
        <f t="shared" si="38"/>
        <v>0</v>
      </c>
      <c r="AL178" s="56">
        <f t="shared" si="39"/>
        <v>0</v>
      </c>
      <c r="AM178" s="56">
        <f t="shared" si="40"/>
        <v>0</v>
      </c>
      <c r="AN178" s="56">
        <f t="shared" si="41"/>
        <v>0</v>
      </c>
      <c r="AO178" s="56">
        <f t="shared" si="42"/>
        <v>0</v>
      </c>
    </row>
    <row r="179" spans="2:41" x14ac:dyDescent="0.25">
      <c r="B179" s="82"/>
      <c r="C179" s="246">
        <f>'T1 2024'!C180</f>
        <v>169</v>
      </c>
      <c r="D179" s="94">
        <f>'T1 2024'!D180</f>
        <v>0</v>
      </c>
      <c r="E179" s="142">
        <f>'T1 2024'!E180</f>
        <v>0</v>
      </c>
      <c r="F179" s="142">
        <f>'T1 2024'!F180</f>
        <v>0</v>
      </c>
      <c r="G179" s="142">
        <f>'T1 2024'!G180</f>
        <v>0</v>
      </c>
      <c r="H179" s="247">
        <f>'T1 2024'!H180</f>
        <v>0</v>
      </c>
      <c r="I179" s="248">
        <f>'T1 2024'!I180</f>
        <v>0</v>
      </c>
      <c r="J179" s="248">
        <f>'T1 2024'!J180</f>
        <v>0</v>
      </c>
      <c r="K179" s="249">
        <f>'T1 2024'!K180</f>
        <v>0</v>
      </c>
      <c r="L179" s="250">
        <f>'T2 2024'!H180</f>
        <v>0</v>
      </c>
      <c r="M179" s="250">
        <f>'T2 2024'!I180</f>
        <v>0</v>
      </c>
      <c r="N179" s="251">
        <f>'T2 2024'!J180</f>
        <v>0</v>
      </c>
      <c r="O179" s="247">
        <f>'T3 2024'!H180</f>
        <v>0</v>
      </c>
      <c r="P179" s="248">
        <f>'T3 2024'!I180</f>
        <v>0</v>
      </c>
      <c r="Q179" s="248">
        <f>'T3 2024'!J180</f>
        <v>0</v>
      </c>
      <c r="R179" s="248">
        <f>'T3 2024'!K180</f>
        <v>0</v>
      </c>
      <c r="S179" s="249">
        <f>'T3 2024'!L180</f>
        <v>0</v>
      </c>
      <c r="T179" s="252">
        <f>'T4 2024'!H180</f>
        <v>0</v>
      </c>
      <c r="U179" s="203">
        <f t="shared" si="43"/>
        <v>0</v>
      </c>
      <c r="V179" s="241">
        <f t="shared" si="44"/>
        <v>0</v>
      </c>
      <c r="W179" s="86"/>
      <c r="X179" s="242" t="b">
        <f>'T1 2024'!T180</f>
        <v>0</v>
      </c>
      <c r="Y179" s="243">
        <f>'T2 2024'!S180</f>
        <v>0</v>
      </c>
      <c r="Z179" s="244">
        <f t="shared" si="45"/>
        <v>0</v>
      </c>
      <c r="AA179" s="245">
        <f t="shared" si="47"/>
        <v>0</v>
      </c>
      <c r="AB179" s="86"/>
      <c r="AC179" s="152">
        <f>'T2 2024'!S180</f>
        <v>0</v>
      </c>
      <c r="AD179" s="245">
        <f t="shared" si="46"/>
        <v>0</v>
      </c>
      <c r="AE179" s="86"/>
      <c r="AF179" s="92">
        <f t="shared" si="48"/>
        <v>0</v>
      </c>
      <c r="AG179" s="604"/>
      <c r="AH179" s="84"/>
      <c r="AI179" s="56">
        <f t="shared" si="36"/>
        <v>0</v>
      </c>
      <c r="AJ179" s="56">
        <f t="shared" si="37"/>
        <v>0</v>
      </c>
      <c r="AK179" s="56">
        <f t="shared" si="38"/>
        <v>0</v>
      </c>
      <c r="AL179" s="56">
        <f t="shared" si="39"/>
        <v>0</v>
      </c>
      <c r="AM179" s="56">
        <f t="shared" si="40"/>
        <v>0</v>
      </c>
      <c r="AN179" s="56">
        <f t="shared" si="41"/>
        <v>0</v>
      </c>
      <c r="AO179" s="56">
        <f t="shared" si="42"/>
        <v>0</v>
      </c>
    </row>
    <row r="180" spans="2:41" x14ac:dyDescent="0.25">
      <c r="B180" s="82"/>
      <c r="C180" s="246">
        <f>'T1 2024'!C181</f>
        <v>170</v>
      </c>
      <c r="D180" s="94">
        <f>'T1 2024'!D181</f>
        <v>0</v>
      </c>
      <c r="E180" s="142">
        <f>'T1 2024'!E181</f>
        <v>0</v>
      </c>
      <c r="F180" s="142">
        <f>'T1 2024'!F181</f>
        <v>0</v>
      </c>
      <c r="G180" s="142">
        <f>'T1 2024'!G181</f>
        <v>0</v>
      </c>
      <c r="H180" s="247">
        <f>'T1 2024'!H181</f>
        <v>0</v>
      </c>
      <c r="I180" s="248">
        <f>'T1 2024'!I181</f>
        <v>0</v>
      </c>
      <c r="J180" s="248">
        <f>'T1 2024'!J181</f>
        <v>0</v>
      </c>
      <c r="K180" s="249">
        <f>'T1 2024'!K181</f>
        <v>0</v>
      </c>
      <c r="L180" s="250">
        <f>'T2 2024'!H181</f>
        <v>0</v>
      </c>
      <c r="M180" s="250">
        <f>'T2 2024'!I181</f>
        <v>0</v>
      </c>
      <c r="N180" s="251">
        <f>'T2 2024'!J181</f>
        <v>0</v>
      </c>
      <c r="O180" s="247">
        <f>'T3 2024'!H181</f>
        <v>0</v>
      </c>
      <c r="P180" s="248">
        <f>'T3 2024'!I181</f>
        <v>0</v>
      </c>
      <c r="Q180" s="248">
        <f>'T3 2024'!J181</f>
        <v>0</v>
      </c>
      <c r="R180" s="248">
        <f>'T3 2024'!K181</f>
        <v>0</v>
      </c>
      <c r="S180" s="249">
        <f>'T3 2024'!L181</f>
        <v>0</v>
      </c>
      <c r="T180" s="252">
        <f>'T4 2024'!H181</f>
        <v>0</v>
      </c>
      <c r="U180" s="203">
        <f t="shared" si="43"/>
        <v>0</v>
      </c>
      <c r="V180" s="241">
        <f t="shared" si="44"/>
        <v>0</v>
      </c>
      <c r="W180" s="86"/>
      <c r="X180" s="242" t="b">
        <f>'T1 2024'!T181</f>
        <v>0</v>
      </c>
      <c r="Y180" s="243">
        <f>'T2 2024'!S181</f>
        <v>0</v>
      </c>
      <c r="Z180" s="244">
        <f t="shared" si="45"/>
        <v>0</v>
      </c>
      <c r="AA180" s="245">
        <f t="shared" si="47"/>
        <v>0</v>
      </c>
      <c r="AB180" s="86"/>
      <c r="AC180" s="152">
        <f>'T2 2024'!S181</f>
        <v>0</v>
      </c>
      <c r="AD180" s="245">
        <f t="shared" si="46"/>
        <v>0</v>
      </c>
      <c r="AE180" s="86"/>
      <c r="AF180" s="92">
        <f t="shared" si="48"/>
        <v>0</v>
      </c>
      <c r="AG180" s="604"/>
      <c r="AH180" s="84"/>
      <c r="AI180" s="56">
        <f t="shared" si="36"/>
        <v>0</v>
      </c>
      <c r="AJ180" s="56">
        <f t="shared" si="37"/>
        <v>0</v>
      </c>
      <c r="AK180" s="56">
        <f t="shared" si="38"/>
        <v>0</v>
      </c>
      <c r="AL180" s="56">
        <f t="shared" si="39"/>
        <v>0</v>
      </c>
      <c r="AM180" s="56">
        <f t="shared" si="40"/>
        <v>0</v>
      </c>
      <c r="AN180" s="56">
        <f t="shared" si="41"/>
        <v>0</v>
      </c>
      <c r="AO180" s="56">
        <f t="shared" si="42"/>
        <v>0</v>
      </c>
    </row>
    <row r="181" spans="2:41" x14ac:dyDescent="0.25">
      <c r="B181" s="82"/>
      <c r="C181" s="246">
        <f>'T1 2024'!C182</f>
        <v>171</v>
      </c>
      <c r="D181" s="94">
        <f>'T1 2024'!D182</f>
        <v>0</v>
      </c>
      <c r="E181" s="142">
        <f>'T1 2024'!E182</f>
        <v>0</v>
      </c>
      <c r="F181" s="142">
        <f>'T1 2024'!F182</f>
        <v>0</v>
      </c>
      <c r="G181" s="142">
        <f>'T1 2024'!G182</f>
        <v>0</v>
      </c>
      <c r="H181" s="247">
        <f>'T1 2024'!H182</f>
        <v>0</v>
      </c>
      <c r="I181" s="248">
        <f>'T1 2024'!I182</f>
        <v>0</v>
      </c>
      <c r="J181" s="248">
        <f>'T1 2024'!J182</f>
        <v>0</v>
      </c>
      <c r="K181" s="249">
        <f>'T1 2024'!K182</f>
        <v>0</v>
      </c>
      <c r="L181" s="250">
        <f>'T2 2024'!H182</f>
        <v>0</v>
      </c>
      <c r="M181" s="250">
        <f>'T2 2024'!I182</f>
        <v>0</v>
      </c>
      <c r="N181" s="251">
        <f>'T2 2024'!J182</f>
        <v>0</v>
      </c>
      <c r="O181" s="247">
        <f>'T3 2024'!H182</f>
        <v>0</v>
      </c>
      <c r="P181" s="248">
        <f>'T3 2024'!I182</f>
        <v>0</v>
      </c>
      <c r="Q181" s="248">
        <f>'T3 2024'!J182</f>
        <v>0</v>
      </c>
      <c r="R181" s="248">
        <f>'T3 2024'!K182</f>
        <v>0</v>
      </c>
      <c r="S181" s="249">
        <f>'T3 2024'!L182</f>
        <v>0</v>
      </c>
      <c r="T181" s="252">
        <f>'T4 2024'!H182</f>
        <v>0</v>
      </c>
      <c r="U181" s="203">
        <f t="shared" si="43"/>
        <v>0</v>
      </c>
      <c r="V181" s="241">
        <f t="shared" si="44"/>
        <v>0</v>
      </c>
      <c r="W181" s="86"/>
      <c r="X181" s="242" t="b">
        <f>'T1 2024'!T182</f>
        <v>0</v>
      </c>
      <c r="Y181" s="243">
        <f>'T2 2024'!S182</f>
        <v>0</v>
      </c>
      <c r="Z181" s="244">
        <f t="shared" si="45"/>
        <v>0</v>
      </c>
      <c r="AA181" s="245">
        <f t="shared" si="47"/>
        <v>0</v>
      </c>
      <c r="AB181" s="86"/>
      <c r="AC181" s="152">
        <f>'T2 2024'!S182</f>
        <v>0</v>
      </c>
      <c r="AD181" s="245">
        <f t="shared" si="46"/>
        <v>0</v>
      </c>
      <c r="AE181" s="86"/>
      <c r="AF181" s="92">
        <f t="shared" si="48"/>
        <v>0</v>
      </c>
      <c r="AG181" s="604"/>
      <c r="AH181" s="84"/>
      <c r="AI181" s="56">
        <f t="shared" si="36"/>
        <v>0</v>
      </c>
      <c r="AJ181" s="56">
        <f t="shared" si="37"/>
        <v>0</v>
      </c>
      <c r="AK181" s="56">
        <f t="shared" si="38"/>
        <v>0</v>
      </c>
      <c r="AL181" s="56">
        <f t="shared" si="39"/>
        <v>0</v>
      </c>
      <c r="AM181" s="56">
        <f t="shared" si="40"/>
        <v>0</v>
      </c>
      <c r="AN181" s="56">
        <f t="shared" si="41"/>
        <v>0</v>
      </c>
      <c r="AO181" s="56">
        <f t="shared" si="42"/>
        <v>0</v>
      </c>
    </row>
    <row r="182" spans="2:41" x14ac:dyDescent="0.25">
      <c r="B182" s="82"/>
      <c r="C182" s="246">
        <f>'T1 2024'!C183</f>
        <v>172</v>
      </c>
      <c r="D182" s="94">
        <f>'T1 2024'!D183</f>
        <v>0</v>
      </c>
      <c r="E182" s="142">
        <f>'T1 2024'!E183</f>
        <v>0</v>
      </c>
      <c r="F182" s="142">
        <f>'T1 2024'!F183</f>
        <v>0</v>
      </c>
      <c r="G182" s="142">
        <f>'T1 2024'!G183</f>
        <v>0</v>
      </c>
      <c r="H182" s="247">
        <f>'T1 2024'!H183</f>
        <v>0</v>
      </c>
      <c r="I182" s="248">
        <f>'T1 2024'!I183</f>
        <v>0</v>
      </c>
      <c r="J182" s="248">
        <f>'T1 2024'!J183</f>
        <v>0</v>
      </c>
      <c r="K182" s="249">
        <f>'T1 2024'!K183</f>
        <v>0</v>
      </c>
      <c r="L182" s="250">
        <f>'T2 2024'!H183</f>
        <v>0</v>
      </c>
      <c r="M182" s="250">
        <f>'T2 2024'!I183</f>
        <v>0</v>
      </c>
      <c r="N182" s="251">
        <f>'T2 2024'!J183</f>
        <v>0</v>
      </c>
      <c r="O182" s="247">
        <f>'T3 2024'!H183</f>
        <v>0</v>
      </c>
      <c r="P182" s="248">
        <f>'T3 2024'!I183</f>
        <v>0</v>
      </c>
      <c r="Q182" s="248">
        <f>'T3 2024'!J183</f>
        <v>0</v>
      </c>
      <c r="R182" s="248">
        <f>'T3 2024'!K183</f>
        <v>0</v>
      </c>
      <c r="S182" s="249">
        <f>'T3 2024'!L183</f>
        <v>0</v>
      </c>
      <c r="T182" s="252">
        <f>'T4 2024'!H183</f>
        <v>0</v>
      </c>
      <c r="U182" s="203">
        <f t="shared" si="43"/>
        <v>0</v>
      </c>
      <c r="V182" s="241">
        <f t="shared" si="44"/>
        <v>0</v>
      </c>
      <c r="W182" s="86"/>
      <c r="X182" s="242" t="b">
        <f>'T1 2024'!T183</f>
        <v>0</v>
      </c>
      <c r="Y182" s="243">
        <f>'T2 2024'!S183</f>
        <v>0</v>
      </c>
      <c r="Z182" s="244">
        <f t="shared" si="45"/>
        <v>0</v>
      </c>
      <c r="AA182" s="245">
        <f t="shared" si="47"/>
        <v>0</v>
      </c>
      <c r="AB182" s="86"/>
      <c r="AC182" s="152">
        <f>'T2 2024'!S183</f>
        <v>0</v>
      </c>
      <c r="AD182" s="245">
        <f t="shared" si="46"/>
        <v>0</v>
      </c>
      <c r="AE182" s="86"/>
      <c r="AF182" s="92">
        <f t="shared" si="48"/>
        <v>0</v>
      </c>
      <c r="AG182" s="604"/>
      <c r="AH182" s="84"/>
      <c r="AI182" s="56">
        <f t="shared" si="36"/>
        <v>0</v>
      </c>
      <c r="AJ182" s="56">
        <f t="shared" si="37"/>
        <v>0</v>
      </c>
      <c r="AK182" s="56">
        <f t="shared" si="38"/>
        <v>0</v>
      </c>
      <c r="AL182" s="56">
        <f t="shared" si="39"/>
        <v>0</v>
      </c>
      <c r="AM182" s="56">
        <f t="shared" si="40"/>
        <v>0</v>
      </c>
      <c r="AN182" s="56">
        <f t="shared" si="41"/>
        <v>0</v>
      </c>
      <c r="AO182" s="56">
        <f t="shared" si="42"/>
        <v>0</v>
      </c>
    </row>
    <row r="183" spans="2:41" x14ac:dyDescent="0.25">
      <c r="B183" s="82"/>
      <c r="C183" s="246">
        <f>'T1 2024'!C184</f>
        <v>173</v>
      </c>
      <c r="D183" s="94">
        <f>'T1 2024'!D184</f>
        <v>0</v>
      </c>
      <c r="E183" s="142">
        <f>'T1 2024'!E184</f>
        <v>0</v>
      </c>
      <c r="F183" s="142">
        <f>'T1 2024'!F184</f>
        <v>0</v>
      </c>
      <c r="G183" s="142">
        <f>'T1 2024'!G184</f>
        <v>0</v>
      </c>
      <c r="H183" s="247">
        <f>'T1 2024'!H184</f>
        <v>0</v>
      </c>
      <c r="I183" s="248">
        <f>'T1 2024'!I184</f>
        <v>0</v>
      </c>
      <c r="J183" s="248">
        <f>'T1 2024'!J184</f>
        <v>0</v>
      </c>
      <c r="K183" s="249">
        <f>'T1 2024'!K184</f>
        <v>0</v>
      </c>
      <c r="L183" s="250">
        <f>'T2 2024'!H184</f>
        <v>0</v>
      </c>
      <c r="M183" s="250">
        <f>'T2 2024'!I184</f>
        <v>0</v>
      </c>
      <c r="N183" s="251">
        <f>'T2 2024'!J184</f>
        <v>0</v>
      </c>
      <c r="O183" s="247">
        <f>'T3 2024'!H184</f>
        <v>0</v>
      </c>
      <c r="P183" s="248">
        <f>'T3 2024'!I184</f>
        <v>0</v>
      </c>
      <c r="Q183" s="248">
        <f>'T3 2024'!J184</f>
        <v>0</v>
      </c>
      <c r="R183" s="248">
        <f>'T3 2024'!K184</f>
        <v>0</v>
      </c>
      <c r="S183" s="249">
        <f>'T3 2024'!L184</f>
        <v>0</v>
      </c>
      <c r="T183" s="252">
        <f>'T4 2024'!H184</f>
        <v>0</v>
      </c>
      <c r="U183" s="203">
        <f t="shared" si="43"/>
        <v>0</v>
      </c>
      <c r="V183" s="241">
        <f t="shared" si="44"/>
        <v>0</v>
      </c>
      <c r="W183" s="86"/>
      <c r="X183" s="242" t="b">
        <f>'T1 2024'!T184</f>
        <v>0</v>
      </c>
      <c r="Y183" s="243">
        <f>'T2 2024'!S184</f>
        <v>0</v>
      </c>
      <c r="Z183" s="244">
        <f t="shared" si="45"/>
        <v>0</v>
      </c>
      <c r="AA183" s="245">
        <f t="shared" si="47"/>
        <v>0</v>
      </c>
      <c r="AB183" s="86"/>
      <c r="AC183" s="152">
        <f>'T2 2024'!S184</f>
        <v>0</v>
      </c>
      <c r="AD183" s="245">
        <f t="shared" si="46"/>
        <v>0</v>
      </c>
      <c r="AE183" s="86"/>
      <c r="AF183" s="92">
        <f t="shared" si="48"/>
        <v>0</v>
      </c>
      <c r="AG183" s="604"/>
      <c r="AH183" s="84"/>
      <c r="AI183" s="56">
        <f t="shared" si="36"/>
        <v>0</v>
      </c>
      <c r="AJ183" s="56">
        <f t="shared" si="37"/>
        <v>0</v>
      </c>
      <c r="AK183" s="56">
        <f t="shared" si="38"/>
        <v>0</v>
      </c>
      <c r="AL183" s="56">
        <f t="shared" si="39"/>
        <v>0</v>
      </c>
      <c r="AM183" s="56">
        <f t="shared" si="40"/>
        <v>0</v>
      </c>
      <c r="AN183" s="56">
        <f t="shared" si="41"/>
        <v>0</v>
      </c>
      <c r="AO183" s="56">
        <f t="shared" si="42"/>
        <v>0</v>
      </c>
    </row>
    <row r="184" spans="2:41" x14ac:dyDescent="0.25">
      <c r="B184" s="82"/>
      <c r="C184" s="246">
        <f>'T1 2024'!C185</f>
        <v>174</v>
      </c>
      <c r="D184" s="94">
        <f>'T1 2024'!D185</f>
        <v>0</v>
      </c>
      <c r="E184" s="142">
        <f>'T1 2024'!E185</f>
        <v>0</v>
      </c>
      <c r="F184" s="142">
        <f>'T1 2024'!F185</f>
        <v>0</v>
      </c>
      <c r="G184" s="142">
        <f>'T1 2024'!G185</f>
        <v>0</v>
      </c>
      <c r="H184" s="247">
        <f>'T1 2024'!H185</f>
        <v>0</v>
      </c>
      <c r="I184" s="248">
        <f>'T1 2024'!I185</f>
        <v>0</v>
      </c>
      <c r="J184" s="248">
        <f>'T1 2024'!J185</f>
        <v>0</v>
      </c>
      <c r="K184" s="249">
        <f>'T1 2024'!K185</f>
        <v>0</v>
      </c>
      <c r="L184" s="250">
        <f>'T2 2024'!H185</f>
        <v>0</v>
      </c>
      <c r="M184" s="250">
        <f>'T2 2024'!I185</f>
        <v>0</v>
      </c>
      <c r="N184" s="251">
        <f>'T2 2024'!J185</f>
        <v>0</v>
      </c>
      <c r="O184" s="247">
        <f>'T3 2024'!H185</f>
        <v>0</v>
      </c>
      <c r="P184" s="248">
        <f>'T3 2024'!I185</f>
        <v>0</v>
      </c>
      <c r="Q184" s="248">
        <f>'T3 2024'!J185</f>
        <v>0</v>
      </c>
      <c r="R184" s="248">
        <f>'T3 2024'!K185</f>
        <v>0</v>
      </c>
      <c r="S184" s="249">
        <f>'T3 2024'!L185</f>
        <v>0</v>
      </c>
      <c r="T184" s="252">
        <f>'T4 2024'!H185</f>
        <v>0</v>
      </c>
      <c r="U184" s="203">
        <f t="shared" si="43"/>
        <v>0</v>
      </c>
      <c r="V184" s="241">
        <f t="shared" si="44"/>
        <v>0</v>
      </c>
      <c r="W184" s="86"/>
      <c r="X184" s="242" t="b">
        <f>'T1 2024'!T185</f>
        <v>0</v>
      </c>
      <c r="Y184" s="243">
        <f>'T2 2024'!S185</f>
        <v>0</v>
      </c>
      <c r="Z184" s="244">
        <f t="shared" si="45"/>
        <v>0</v>
      </c>
      <c r="AA184" s="245">
        <f t="shared" si="47"/>
        <v>0</v>
      </c>
      <c r="AB184" s="86"/>
      <c r="AC184" s="152">
        <f>'T2 2024'!S185</f>
        <v>0</v>
      </c>
      <c r="AD184" s="245">
        <f t="shared" si="46"/>
        <v>0</v>
      </c>
      <c r="AE184" s="86"/>
      <c r="AF184" s="92">
        <f t="shared" si="48"/>
        <v>0</v>
      </c>
      <c r="AG184" s="604"/>
      <c r="AH184" s="84"/>
      <c r="AI184" s="56">
        <f t="shared" si="36"/>
        <v>0</v>
      </c>
      <c r="AJ184" s="56">
        <f t="shared" si="37"/>
        <v>0</v>
      </c>
      <c r="AK184" s="56">
        <f t="shared" si="38"/>
        <v>0</v>
      </c>
      <c r="AL184" s="56">
        <f t="shared" si="39"/>
        <v>0</v>
      </c>
      <c r="AM184" s="56">
        <f t="shared" si="40"/>
        <v>0</v>
      </c>
      <c r="AN184" s="56">
        <f t="shared" si="41"/>
        <v>0</v>
      </c>
      <c r="AO184" s="56">
        <f t="shared" si="42"/>
        <v>0</v>
      </c>
    </row>
    <row r="185" spans="2:41" x14ac:dyDescent="0.25">
      <c r="B185" s="82"/>
      <c r="C185" s="246">
        <f>'T1 2024'!C186</f>
        <v>175</v>
      </c>
      <c r="D185" s="94">
        <f>'T1 2024'!D186</f>
        <v>0</v>
      </c>
      <c r="E185" s="142">
        <f>'T1 2024'!E186</f>
        <v>0</v>
      </c>
      <c r="F185" s="142">
        <f>'T1 2024'!F186</f>
        <v>0</v>
      </c>
      <c r="G185" s="142">
        <f>'T1 2024'!G186</f>
        <v>0</v>
      </c>
      <c r="H185" s="247">
        <f>'T1 2024'!H186</f>
        <v>0</v>
      </c>
      <c r="I185" s="248">
        <f>'T1 2024'!I186</f>
        <v>0</v>
      </c>
      <c r="J185" s="248">
        <f>'T1 2024'!J186</f>
        <v>0</v>
      </c>
      <c r="K185" s="249">
        <f>'T1 2024'!K186</f>
        <v>0</v>
      </c>
      <c r="L185" s="250">
        <f>'T2 2024'!H186</f>
        <v>0</v>
      </c>
      <c r="M185" s="250">
        <f>'T2 2024'!I186</f>
        <v>0</v>
      </c>
      <c r="N185" s="251">
        <f>'T2 2024'!J186</f>
        <v>0</v>
      </c>
      <c r="O185" s="247">
        <f>'T3 2024'!H186</f>
        <v>0</v>
      </c>
      <c r="P185" s="248">
        <f>'T3 2024'!I186</f>
        <v>0</v>
      </c>
      <c r="Q185" s="248">
        <f>'T3 2024'!J186</f>
        <v>0</v>
      </c>
      <c r="R185" s="248">
        <f>'T3 2024'!K186</f>
        <v>0</v>
      </c>
      <c r="S185" s="249">
        <f>'T3 2024'!L186</f>
        <v>0</v>
      </c>
      <c r="T185" s="252">
        <f>'T4 2024'!H186</f>
        <v>0</v>
      </c>
      <c r="U185" s="203">
        <f t="shared" si="43"/>
        <v>0</v>
      </c>
      <c r="V185" s="241">
        <f t="shared" si="44"/>
        <v>0</v>
      </c>
      <c r="W185" s="86"/>
      <c r="X185" s="242" t="b">
        <f>'T1 2024'!T186</f>
        <v>0</v>
      </c>
      <c r="Y185" s="243">
        <f>'T2 2024'!S186</f>
        <v>0</v>
      </c>
      <c r="Z185" s="244">
        <f t="shared" si="45"/>
        <v>0</v>
      </c>
      <c r="AA185" s="245">
        <f t="shared" si="47"/>
        <v>0</v>
      </c>
      <c r="AB185" s="86"/>
      <c r="AC185" s="152">
        <f>'T2 2024'!S186</f>
        <v>0</v>
      </c>
      <c r="AD185" s="245">
        <f t="shared" si="46"/>
        <v>0</v>
      </c>
      <c r="AE185" s="86"/>
      <c r="AF185" s="92">
        <f t="shared" si="48"/>
        <v>0</v>
      </c>
      <c r="AG185" s="604"/>
      <c r="AH185" s="84"/>
      <c r="AI185" s="56">
        <f t="shared" si="36"/>
        <v>0</v>
      </c>
      <c r="AJ185" s="56">
        <f t="shared" si="37"/>
        <v>0</v>
      </c>
      <c r="AK185" s="56">
        <f t="shared" si="38"/>
        <v>0</v>
      </c>
      <c r="AL185" s="56">
        <f t="shared" si="39"/>
        <v>0</v>
      </c>
      <c r="AM185" s="56">
        <f t="shared" si="40"/>
        <v>0</v>
      </c>
      <c r="AN185" s="56">
        <f t="shared" si="41"/>
        <v>0</v>
      </c>
      <c r="AO185" s="56">
        <f t="shared" si="42"/>
        <v>0</v>
      </c>
    </row>
    <row r="186" spans="2:41" x14ac:dyDescent="0.25">
      <c r="B186" s="82"/>
      <c r="C186" s="246">
        <f>'T1 2024'!C187</f>
        <v>176</v>
      </c>
      <c r="D186" s="94">
        <f>'T1 2024'!D187</f>
        <v>0</v>
      </c>
      <c r="E186" s="142">
        <f>'T1 2024'!E187</f>
        <v>0</v>
      </c>
      <c r="F186" s="142">
        <f>'T1 2024'!F187</f>
        <v>0</v>
      </c>
      <c r="G186" s="142">
        <f>'T1 2024'!G187</f>
        <v>0</v>
      </c>
      <c r="H186" s="247">
        <f>'T1 2024'!H187</f>
        <v>0</v>
      </c>
      <c r="I186" s="248">
        <f>'T1 2024'!I187</f>
        <v>0</v>
      </c>
      <c r="J186" s="248">
        <f>'T1 2024'!J187</f>
        <v>0</v>
      </c>
      <c r="K186" s="249">
        <f>'T1 2024'!K187</f>
        <v>0</v>
      </c>
      <c r="L186" s="250">
        <f>'T2 2024'!H187</f>
        <v>0</v>
      </c>
      <c r="M186" s="250">
        <f>'T2 2024'!I187</f>
        <v>0</v>
      </c>
      <c r="N186" s="251">
        <f>'T2 2024'!J187</f>
        <v>0</v>
      </c>
      <c r="O186" s="247">
        <f>'T3 2024'!H187</f>
        <v>0</v>
      </c>
      <c r="P186" s="248">
        <f>'T3 2024'!I187</f>
        <v>0</v>
      </c>
      <c r="Q186" s="248">
        <f>'T3 2024'!J187</f>
        <v>0</v>
      </c>
      <c r="R186" s="248">
        <f>'T3 2024'!K187</f>
        <v>0</v>
      </c>
      <c r="S186" s="249">
        <f>'T3 2024'!L187</f>
        <v>0</v>
      </c>
      <c r="T186" s="252">
        <f>'T4 2024'!H187</f>
        <v>0</v>
      </c>
      <c r="U186" s="203">
        <f t="shared" si="43"/>
        <v>0</v>
      </c>
      <c r="V186" s="241">
        <f t="shared" si="44"/>
        <v>0</v>
      </c>
      <c r="W186" s="86"/>
      <c r="X186" s="242" t="b">
        <f>'T1 2024'!T187</f>
        <v>0</v>
      </c>
      <c r="Y186" s="243">
        <f>'T2 2024'!S187</f>
        <v>0</v>
      </c>
      <c r="Z186" s="244">
        <f t="shared" si="45"/>
        <v>0</v>
      </c>
      <c r="AA186" s="245">
        <f t="shared" si="47"/>
        <v>0</v>
      </c>
      <c r="AB186" s="86"/>
      <c r="AC186" s="152">
        <f>'T2 2024'!S187</f>
        <v>0</v>
      </c>
      <c r="AD186" s="245">
        <f t="shared" si="46"/>
        <v>0</v>
      </c>
      <c r="AE186" s="86"/>
      <c r="AF186" s="92">
        <f t="shared" si="48"/>
        <v>0</v>
      </c>
      <c r="AG186" s="604"/>
      <c r="AH186" s="84"/>
      <c r="AI186" s="56">
        <f t="shared" si="36"/>
        <v>0</v>
      </c>
      <c r="AJ186" s="56">
        <f t="shared" si="37"/>
        <v>0</v>
      </c>
      <c r="AK186" s="56">
        <f t="shared" si="38"/>
        <v>0</v>
      </c>
      <c r="AL186" s="56">
        <f t="shared" si="39"/>
        <v>0</v>
      </c>
      <c r="AM186" s="56">
        <f t="shared" si="40"/>
        <v>0</v>
      </c>
      <c r="AN186" s="56">
        <f t="shared" si="41"/>
        <v>0</v>
      </c>
      <c r="AO186" s="56">
        <f t="shared" si="42"/>
        <v>0</v>
      </c>
    </row>
    <row r="187" spans="2:41" x14ac:dyDescent="0.25">
      <c r="B187" s="82"/>
      <c r="C187" s="246">
        <f>'T1 2024'!C188</f>
        <v>177</v>
      </c>
      <c r="D187" s="94">
        <f>'T1 2024'!D188</f>
        <v>0</v>
      </c>
      <c r="E187" s="142">
        <f>'T1 2024'!E188</f>
        <v>0</v>
      </c>
      <c r="F187" s="142">
        <f>'T1 2024'!F188</f>
        <v>0</v>
      </c>
      <c r="G187" s="142">
        <f>'T1 2024'!G188</f>
        <v>0</v>
      </c>
      <c r="H187" s="247">
        <f>'T1 2024'!H188</f>
        <v>0</v>
      </c>
      <c r="I187" s="248">
        <f>'T1 2024'!I188</f>
        <v>0</v>
      </c>
      <c r="J187" s="248">
        <f>'T1 2024'!J188</f>
        <v>0</v>
      </c>
      <c r="K187" s="249">
        <f>'T1 2024'!K188</f>
        <v>0</v>
      </c>
      <c r="L187" s="250">
        <f>'T2 2024'!H188</f>
        <v>0</v>
      </c>
      <c r="M187" s="250">
        <f>'T2 2024'!I188</f>
        <v>0</v>
      </c>
      <c r="N187" s="251">
        <f>'T2 2024'!J188</f>
        <v>0</v>
      </c>
      <c r="O187" s="247">
        <f>'T3 2024'!H188</f>
        <v>0</v>
      </c>
      <c r="P187" s="248">
        <f>'T3 2024'!I188</f>
        <v>0</v>
      </c>
      <c r="Q187" s="248">
        <f>'T3 2024'!J188</f>
        <v>0</v>
      </c>
      <c r="R187" s="248">
        <f>'T3 2024'!K188</f>
        <v>0</v>
      </c>
      <c r="S187" s="249">
        <f>'T3 2024'!L188</f>
        <v>0</v>
      </c>
      <c r="T187" s="252">
        <f>'T4 2024'!H188</f>
        <v>0</v>
      </c>
      <c r="U187" s="203">
        <f t="shared" si="43"/>
        <v>0</v>
      </c>
      <c r="V187" s="241">
        <f t="shared" si="44"/>
        <v>0</v>
      </c>
      <c r="W187" s="86"/>
      <c r="X187" s="242" t="b">
        <f>'T1 2024'!T188</f>
        <v>0</v>
      </c>
      <c r="Y187" s="243">
        <f>'T2 2024'!S188</f>
        <v>0</v>
      </c>
      <c r="Z187" s="244">
        <f t="shared" si="45"/>
        <v>0</v>
      </c>
      <c r="AA187" s="245">
        <f t="shared" si="47"/>
        <v>0</v>
      </c>
      <c r="AB187" s="86"/>
      <c r="AC187" s="152">
        <f>'T2 2024'!S188</f>
        <v>0</v>
      </c>
      <c r="AD187" s="245">
        <f t="shared" si="46"/>
        <v>0</v>
      </c>
      <c r="AE187" s="86"/>
      <c r="AF187" s="92">
        <f t="shared" si="48"/>
        <v>0</v>
      </c>
      <c r="AG187" s="604"/>
      <c r="AH187" s="84"/>
      <c r="AI187" s="56">
        <f t="shared" si="36"/>
        <v>0</v>
      </c>
      <c r="AJ187" s="56">
        <f t="shared" si="37"/>
        <v>0</v>
      </c>
      <c r="AK187" s="56">
        <f t="shared" si="38"/>
        <v>0</v>
      </c>
      <c r="AL187" s="56">
        <f t="shared" si="39"/>
        <v>0</v>
      </c>
      <c r="AM187" s="56">
        <f t="shared" si="40"/>
        <v>0</v>
      </c>
      <c r="AN187" s="56">
        <f t="shared" si="41"/>
        <v>0</v>
      </c>
      <c r="AO187" s="56">
        <f t="shared" si="42"/>
        <v>0</v>
      </c>
    </row>
    <row r="188" spans="2:41" x14ac:dyDescent="0.25">
      <c r="B188" s="82"/>
      <c r="C188" s="246">
        <f>'T1 2024'!C189</f>
        <v>178</v>
      </c>
      <c r="D188" s="94">
        <f>'T1 2024'!D189</f>
        <v>0</v>
      </c>
      <c r="E188" s="142">
        <f>'T1 2024'!E189</f>
        <v>0</v>
      </c>
      <c r="F188" s="142">
        <f>'T1 2024'!F189</f>
        <v>0</v>
      </c>
      <c r="G188" s="142">
        <f>'T1 2024'!G189</f>
        <v>0</v>
      </c>
      <c r="H188" s="247">
        <f>'T1 2024'!H189</f>
        <v>0</v>
      </c>
      <c r="I188" s="248">
        <f>'T1 2024'!I189</f>
        <v>0</v>
      </c>
      <c r="J188" s="248">
        <f>'T1 2024'!J189</f>
        <v>0</v>
      </c>
      <c r="K188" s="249">
        <f>'T1 2024'!K189</f>
        <v>0</v>
      </c>
      <c r="L188" s="250">
        <f>'T2 2024'!H189</f>
        <v>0</v>
      </c>
      <c r="M188" s="250">
        <f>'T2 2024'!I189</f>
        <v>0</v>
      </c>
      <c r="N188" s="251">
        <f>'T2 2024'!J189</f>
        <v>0</v>
      </c>
      <c r="O188" s="247">
        <f>'T3 2024'!H189</f>
        <v>0</v>
      </c>
      <c r="P188" s="248">
        <f>'T3 2024'!I189</f>
        <v>0</v>
      </c>
      <c r="Q188" s="248">
        <f>'T3 2024'!J189</f>
        <v>0</v>
      </c>
      <c r="R188" s="248">
        <f>'T3 2024'!K189</f>
        <v>0</v>
      </c>
      <c r="S188" s="249">
        <f>'T3 2024'!L189</f>
        <v>0</v>
      </c>
      <c r="T188" s="252">
        <f>'T4 2024'!H189</f>
        <v>0</v>
      </c>
      <c r="U188" s="203">
        <f t="shared" si="43"/>
        <v>0</v>
      </c>
      <c r="V188" s="241">
        <f t="shared" si="44"/>
        <v>0</v>
      </c>
      <c r="W188" s="86"/>
      <c r="X188" s="242" t="b">
        <f>'T1 2024'!T189</f>
        <v>0</v>
      </c>
      <c r="Y188" s="243">
        <f>'T2 2024'!S189</f>
        <v>0</v>
      </c>
      <c r="Z188" s="244">
        <f t="shared" si="45"/>
        <v>0</v>
      </c>
      <c r="AA188" s="245">
        <f t="shared" si="47"/>
        <v>0</v>
      </c>
      <c r="AB188" s="86"/>
      <c r="AC188" s="152">
        <f>'T2 2024'!S189</f>
        <v>0</v>
      </c>
      <c r="AD188" s="245">
        <f t="shared" si="46"/>
        <v>0</v>
      </c>
      <c r="AE188" s="86"/>
      <c r="AF188" s="92">
        <f t="shared" si="48"/>
        <v>0</v>
      </c>
      <c r="AG188" s="604"/>
      <c r="AH188" s="84"/>
      <c r="AI188" s="56">
        <f t="shared" si="36"/>
        <v>0</v>
      </c>
      <c r="AJ188" s="56">
        <f t="shared" si="37"/>
        <v>0</v>
      </c>
      <c r="AK188" s="56">
        <f t="shared" si="38"/>
        <v>0</v>
      </c>
      <c r="AL188" s="56">
        <f t="shared" si="39"/>
        <v>0</v>
      </c>
      <c r="AM188" s="56">
        <f t="shared" si="40"/>
        <v>0</v>
      </c>
      <c r="AN188" s="56">
        <f t="shared" si="41"/>
        <v>0</v>
      </c>
      <c r="AO188" s="56">
        <f t="shared" si="42"/>
        <v>0</v>
      </c>
    </row>
    <row r="189" spans="2:41" x14ac:dyDescent="0.25">
      <c r="B189" s="82"/>
      <c r="C189" s="246">
        <f>'T1 2024'!C190</f>
        <v>179</v>
      </c>
      <c r="D189" s="94">
        <f>'T1 2024'!D190</f>
        <v>0</v>
      </c>
      <c r="E189" s="142">
        <f>'T1 2024'!E190</f>
        <v>0</v>
      </c>
      <c r="F189" s="142">
        <f>'T1 2024'!F190</f>
        <v>0</v>
      </c>
      <c r="G189" s="142">
        <f>'T1 2024'!G190</f>
        <v>0</v>
      </c>
      <c r="H189" s="247">
        <f>'T1 2024'!H190</f>
        <v>0</v>
      </c>
      <c r="I189" s="248">
        <f>'T1 2024'!I190</f>
        <v>0</v>
      </c>
      <c r="J189" s="248">
        <f>'T1 2024'!J190</f>
        <v>0</v>
      </c>
      <c r="K189" s="249">
        <f>'T1 2024'!K190</f>
        <v>0</v>
      </c>
      <c r="L189" s="250">
        <f>'T2 2024'!H190</f>
        <v>0</v>
      </c>
      <c r="M189" s="250">
        <f>'T2 2024'!I190</f>
        <v>0</v>
      </c>
      <c r="N189" s="251">
        <f>'T2 2024'!J190</f>
        <v>0</v>
      </c>
      <c r="O189" s="247">
        <f>'T3 2024'!H190</f>
        <v>0</v>
      </c>
      <c r="P189" s="248">
        <f>'T3 2024'!I190</f>
        <v>0</v>
      </c>
      <c r="Q189" s="248">
        <f>'T3 2024'!J190</f>
        <v>0</v>
      </c>
      <c r="R189" s="248">
        <f>'T3 2024'!K190</f>
        <v>0</v>
      </c>
      <c r="S189" s="249">
        <f>'T3 2024'!L190</f>
        <v>0</v>
      </c>
      <c r="T189" s="252">
        <f>'T4 2024'!H190</f>
        <v>0</v>
      </c>
      <c r="U189" s="203">
        <f t="shared" si="43"/>
        <v>0</v>
      </c>
      <c r="V189" s="241">
        <f t="shared" si="44"/>
        <v>0</v>
      </c>
      <c r="W189" s="86"/>
      <c r="X189" s="242" t="b">
        <f>'T1 2024'!T190</f>
        <v>0</v>
      </c>
      <c r="Y189" s="243">
        <f>'T2 2024'!S190</f>
        <v>0</v>
      </c>
      <c r="Z189" s="244">
        <f t="shared" si="45"/>
        <v>0</v>
      </c>
      <c r="AA189" s="245">
        <f t="shared" si="47"/>
        <v>0</v>
      </c>
      <c r="AB189" s="86"/>
      <c r="AC189" s="152">
        <f>'T2 2024'!S190</f>
        <v>0</v>
      </c>
      <c r="AD189" s="245">
        <f t="shared" si="46"/>
        <v>0</v>
      </c>
      <c r="AE189" s="86"/>
      <c r="AF189" s="92">
        <f t="shared" si="48"/>
        <v>0</v>
      </c>
      <c r="AG189" s="604"/>
      <c r="AH189" s="84"/>
      <c r="AI189" s="56">
        <f t="shared" si="36"/>
        <v>0</v>
      </c>
      <c r="AJ189" s="56">
        <f t="shared" si="37"/>
        <v>0</v>
      </c>
      <c r="AK189" s="56">
        <f t="shared" si="38"/>
        <v>0</v>
      </c>
      <c r="AL189" s="56">
        <f t="shared" si="39"/>
        <v>0</v>
      </c>
      <c r="AM189" s="56">
        <f t="shared" si="40"/>
        <v>0</v>
      </c>
      <c r="AN189" s="56">
        <f t="shared" si="41"/>
        <v>0</v>
      </c>
      <c r="AO189" s="56">
        <f t="shared" si="42"/>
        <v>0</v>
      </c>
    </row>
    <row r="190" spans="2:41" x14ac:dyDescent="0.25">
      <c r="B190" s="82"/>
      <c r="C190" s="246">
        <f>'T1 2024'!C191</f>
        <v>180</v>
      </c>
      <c r="D190" s="94">
        <f>'T1 2024'!D191</f>
        <v>0</v>
      </c>
      <c r="E190" s="142">
        <f>'T1 2024'!E191</f>
        <v>0</v>
      </c>
      <c r="F190" s="142">
        <f>'T1 2024'!F191</f>
        <v>0</v>
      </c>
      <c r="G190" s="142">
        <f>'T1 2024'!G191</f>
        <v>0</v>
      </c>
      <c r="H190" s="247">
        <f>'T1 2024'!H191</f>
        <v>0</v>
      </c>
      <c r="I190" s="248">
        <f>'T1 2024'!I191</f>
        <v>0</v>
      </c>
      <c r="J190" s="248">
        <f>'T1 2024'!J191</f>
        <v>0</v>
      </c>
      <c r="K190" s="249">
        <f>'T1 2024'!K191</f>
        <v>0</v>
      </c>
      <c r="L190" s="250">
        <f>'T2 2024'!H191</f>
        <v>0</v>
      </c>
      <c r="M190" s="250">
        <f>'T2 2024'!I191</f>
        <v>0</v>
      </c>
      <c r="N190" s="251">
        <f>'T2 2024'!J191</f>
        <v>0</v>
      </c>
      <c r="O190" s="247">
        <f>'T3 2024'!H191</f>
        <v>0</v>
      </c>
      <c r="P190" s="248">
        <f>'T3 2024'!I191</f>
        <v>0</v>
      </c>
      <c r="Q190" s="248">
        <f>'T3 2024'!J191</f>
        <v>0</v>
      </c>
      <c r="R190" s="248">
        <f>'T3 2024'!K191</f>
        <v>0</v>
      </c>
      <c r="S190" s="249">
        <f>'T3 2024'!L191</f>
        <v>0</v>
      </c>
      <c r="T190" s="252">
        <f>'T4 2024'!H191</f>
        <v>0</v>
      </c>
      <c r="U190" s="203">
        <f t="shared" si="43"/>
        <v>0</v>
      </c>
      <c r="V190" s="241">
        <f t="shared" si="44"/>
        <v>0</v>
      </c>
      <c r="W190" s="86"/>
      <c r="X190" s="242" t="b">
        <f>'T1 2024'!T191</f>
        <v>0</v>
      </c>
      <c r="Y190" s="243">
        <f>'T2 2024'!S191</f>
        <v>0</v>
      </c>
      <c r="Z190" s="244">
        <f t="shared" si="45"/>
        <v>0</v>
      </c>
      <c r="AA190" s="245">
        <f t="shared" si="47"/>
        <v>0</v>
      </c>
      <c r="AB190" s="86"/>
      <c r="AC190" s="152">
        <f>'T2 2024'!S191</f>
        <v>0</v>
      </c>
      <c r="AD190" s="245">
        <f t="shared" si="46"/>
        <v>0</v>
      </c>
      <c r="AE190" s="86"/>
      <c r="AF190" s="92">
        <f t="shared" si="48"/>
        <v>0</v>
      </c>
      <c r="AG190" s="604"/>
      <c r="AH190" s="84"/>
      <c r="AI190" s="56">
        <f t="shared" si="36"/>
        <v>0</v>
      </c>
      <c r="AJ190" s="56">
        <f t="shared" si="37"/>
        <v>0</v>
      </c>
      <c r="AK190" s="56">
        <f t="shared" si="38"/>
        <v>0</v>
      </c>
      <c r="AL190" s="56">
        <f t="shared" si="39"/>
        <v>0</v>
      </c>
      <c r="AM190" s="56">
        <f t="shared" si="40"/>
        <v>0</v>
      </c>
      <c r="AN190" s="56">
        <f t="shared" si="41"/>
        <v>0</v>
      </c>
      <c r="AO190" s="56">
        <f t="shared" si="42"/>
        <v>0</v>
      </c>
    </row>
    <row r="191" spans="2:41" x14ac:dyDescent="0.25">
      <c r="B191" s="82"/>
      <c r="C191" s="246">
        <f>'T1 2024'!C192</f>
        <v>181</v>
      </c>
      <c r="D191" s="94">
        <f>'T1 2024'!D192</f>
        <v>0</v>
      </c>
      <c r="E191" s="142">
        <f>'T1 2024'!E192</f>
        <v>0</v>
      </c>
      <c r="F191" s="142">
        <f>'T1 2024'!F192</f>
        <v>0</v>
      </c>
      <c r="G191" s="142">
        <f>'T1 2024'!G192</f>
        <v>0</v>
      </c>
      <c r="H191" s="247">
        <f>'T1 2024'!H192</f>
        <v>0</v>
      </c>
      <c r="I191" s="248">
        <f>'T1 2024'!I192</f>
        <v>0</v>
      </c>
      <c r="J191" s="248">
        <f>'T1 2024'!J192</f>
        <v>0</v>
      </c>
      <c r="K191" s="249">
        <f>'T1 2024'!K192</f>
        <v>0</v>
      </c>
      <c r="L191" s="250">
        <f>'T2 2024'!H192</f>
        <v>0</v>
      </c>
      <c r="M191" s="250">
        <f>'T2 2024'!I192</f>
        <v>0</v>
      </c>
      <c r="N191" s="251">
        <f>'T2 2024'!J192</f>
        <v>0</v>
      </c>
      <c r="O191" s="247">
        <f>'T3 2024'!H192</f>
        <v>0</v>
      </c>
      <c r="P191" s="248">
        <f>'T3 2024'!I192</f>
        <v>0</v>
      </c>
      <c r="Q191" s="248">
        <f>'T3 2024'!J192</f>
        <v>0</v>
      </c>
      <c r="R191" s="248">
        <f>'T3 2024'!K192</f>
        <v>0</v>
      </c>
      <c r="S191" s="249">
        <f>'T3 2024'!L192</f>
        <v>0</v>
      </c>
      <c r="T191" s="252">
        <f>'T4 2024'!H192</f>
        <v>0</v>
      </c>
      <c r="U191" s="203">
        <f t="shared" si="43"/>
        <v>0</v>
      </c>
      <c r="V191" s="241">
        <f t="shared" si="44"/>
        <v>0</v>
      </c>
      <c r="W191" s="86"/>
      <c r="X191" s="242" t="b">
        <f>'T1 2024'!T192</f>
        <v>0</v>
      </c>
      <c r="Y191" s="243">
        <f>'T2 2024'!S192</f>
        <v>0</v>
      </c>
      <c r="Z191" s="244">
        <f t="shared" si="45"/>
        <v>0</v>
      </c>
      <c r="AA191" s="245">
        <f t="shared" si="47"/>
        <v>0</v>
      </c>
      <c r="AB191" s="86"/>
      <c r="AC191" s="152">
        <f>'T2 2024'!S192</f>
        <v>0</v>
      </c>
      <c r="AD191" s="245">
        <f t="shared" si="46"/>
        <v>0</v>
      </c>
      <c r="AE191" s="86"/>
      <c r="AF191" s="92">
        <f t="shared" si="48"/>
        <v>0</v>
      </c>
      <c r="AG191" s="604"/>
      <c r="AH191" s="84"/>
      <c r="AI191" s="56">
        <f t="shared" si="36"/>
        <v>0</v>
      </c>
      <c r="AJ191" s="56">
        <f t="shared" si="37"/>
        <v>0</v>
      </c>
      <c r="AK191" s="56">
        <f t="shared" si="38"/>
        <v>0</v>
      </c>
      <c r="AL191" s="56">
        <f t="shared" si="39"/>
        <v>0</v>
      </c>
      <c r="AM191" s="56">
        <f t="shared" si="40"/>
        <v>0</v>
      </c>
      <c r="AN191" s="56">
        <f t="shared" si="41"/>
        <v>0</v>
      </c>
      <c r="AO191" s="56">
        <f t="shared" si="42"/>
        <v>0</v>
      </c>
    </row>
    <row r="192" spans="2:41" x14ac:dyDescent="0.25">
      <c r="B192" s="82"/>
      <c r="C192" s="246">
        <f>'T1 2024'!C193</f>
        <v>182</v>
      </c>
      <c r="D192" s="94">
        <f>'T1 2024'!D193</f>
        <v>0</v>
      </c>
      <c r="E192" s="142">
        <f>'T1 2024'!E193</f>
        <v>0</v>
      </c>
      <c r="F192" s="142">
        <f>'T1 2024'!F193</f>
        <v>0</v>
      </c>
      <c r="G192" s="142">
        <f>'T1 2024'!G193</f>
        <v>0</v>
      </c>
      <c r="H192" s="247">
        <f>'T1 2024'!H193</f>
        <v>0</v>
      </c>
      <c r="I192" s="248">
        <f>'T1 2024'!I193</f>
        <v>0</v>
      </c>
      <c r="J192" s="248">
        <f>'T1 2024'!J193</f>
        <v>0</v>
      </c>
      <c r="K192" s="249">
        <f>'T1 2024'!K193</f>
        <v>0</v>
      </c>
      <c r="L192" s="250">
        <f>'T2 2024'!H193</f>
        <v>0</v>
      </c>
      <c r="M192" s="250">
        <f>'T2 2024'!I193</f>
        <v>0</v>
      </c>
      <c r="N192" s="251">
        <f>'T2 2024'!J193</f>
        <v>0</v>
      </c>
      <c r="O192" s="247">
        <f>'T3 2024'!H193</f>
        <v>0</v>
      </c>
      <c r="P192" s="248">
        <f>'T3 2024'!I193</f>
        <v>0</v>
      </c>
      <c r="Q192" s="248">
        <f>'T3 2024'!J193</f>
        <v>0</v>
      </c>
      <c r="R192" s="248">
        <f>'T3 2024'!K193</f>
        <v>0</v>
      </c>
      <c r="S192" s="249">
        <f>'T3 2024'!L193</f>
        <v>0</v>
      </c>
      <c r="T192" s="252">
        <f>'T4 2024'!H193</f>
        <v>0</v>
      </c>
      <c r="U192" s="203">
        <f t="shared" si="43"/>
        <v>0</v>
      </c>
      <c r="V192" s="241">
        <f t="shared" si="44"/>
        <v>0</v>
      </c>
      <c r="W192" s="86"/>
      <c r="X192" s="242" t="b">
        <f>'T1 2024'!T193</f>
        <v>0</v>
      </c>
      <c r="Y192" s="243">
        <f>'T2 2024'!S193</f>
        <v>0</v>
      </c>
      <c r="Z192" s="244">
        <f t="shared" si="45"/>
        <v>0</v>
      </c>
      <c r="AA192" s="245">
        <f t="shared" si="47"/>
        <v>0</v>
      </c>
      <c r="AB192" s="86"/>
      <c r="AC192" s="152">
        <f>'T2 2024'!S193</f>
        <v>0</v>
      </c>
      <c r="AD192" s="245">
        <f t="shared" si="46"/>
        <v>0</v>
      </c>
      <c r="AE192" s="86"/>
      <c r="AF192" s="92">
        <f t="shared" si="48"/>
        <v>0</v>
      </c>
      <c r="AG192" s="604"/>
      <c r="AH192" s="84"/>
      <c r="AI192" s="56">
        <f t="shared" si="36"/>
        <v>0</v>
      </c>
      <c r="AJ192" s="56">
        <f t="shared" si="37"/>
        <v>0</v>
      </c>
      <c r="AK192" s="56">
        <f t="shared" si="38"/>
        <v>0</v>
      </c>
      <c r="AL192" s="56">
        <f t="shared" si="39"/>
        <v>0</v>
      </c>
      <c r="AM192" s="56">
        <f t="shared" si="40"/>
        <v>0</v>
      </c>
      <c r="AN192" s="56">
        <f t="shared" si="41"/>
        <v>0</v>
      </c>
      <c r="AO192" s="56">
        <f t="shared" si="42"/>
        <v>0</v>
      </c>
    </row>
    <row r="193" spans="2:41" x14ac:dyDescent="0.25">
      <c r="B193" s="82"/>
      <c r="C193" s="246">
        <f>'T1 2024'!C194</f>
        <v>183</v>
      </c>
      <c r="D193" s="94">
        <f>'T1 2024'!D194</f>
        <v>0</v>
      </c>
      <c r="E193" s="142">
        <f>'T1 2024'!E194</f>
        <v>0</v>
      </c>
      <c r="F193" s="142">
        <f>'T1 2024'!F194</f>
        <v>0</v>
      </c>
      <c r="G193" s="142">
        <f>'T1 2024'!G194</f>
        <v>0</v>
      </c>
      <c r="H193" s="247">
        <f>'T1 2024'!H194</f>
        <v>0</v>
      </c>
      <c r="I193" s="248">
        <f>'T1 2024'!I194</f>
        <v>0</v>
      </c>
      <c r="J193" s="248">
        <f>'T1 2024'!J194</f>
        <v>0</v>
      </c>
      <c r="K193" s="249">
        <f>'T1 2024'!K194</f>
        <v>0</v>
      </c>
      <c r="L193" s="250">
        <f>'T2 2024'!H194</f>
        <v>0</v>
      </c>
      <c r="M193" s="250">
        <f>'T2 2024'!I194</f>
        <v>0</v>
      </c>
      <c r="N193" s="251">
        <f>'T2 2024'!J194</f>
        <v>0</v>
      </c>
      <c r="O193" s="247">
        <f>'T3 2024'!H194</f>
        <v>0</v>
      </c>
      <c r="P193" s="248">
        <f>'T3 2024'!I194</f>
        <v>0</v>
      </c>
      <c r="Q193" s="248">
        <f>'T3 2024'!J194</f>
        <v>0</v>
      </c>
      <c r="R193" s="248">
        <f>'T3 2024'!K194</f>
        <v>0</v>
      </c>
      <c r="S193" s="249">
        <f>'T3 2024'!L194</f>
        <v>0</v>
      </c>
      <c r="T193" s="252">
        <f>'T4 2024'!H194</f>
        <v>0</v>
      </c>
      <c r="U193" s="203">
        <f t="shared" si="43"/>
        <v>0</v>
      </c>
      <c r="V193" s="241">
        <f t="shared" si="44"/>
        <v>0</v>
      </c>
      <c r="W193" s="86"/>
      <c r="X193" s="242" t="b">
        <f>'T1 2024'!T194</f>
        <v>0</v>
      </c>
      <c r="Y193" s="243">
        <f>'T2 2024'!S194</f>
        <v>0</v>
      </c>
      <c r="Z193" s="244">
        <f t="shared" si="45"/>
        <v>0</v>
      </c>
      <c r="AA193" s="245">
        <f t="shared" si="47"/>
        <v>0</v>
      </c>
      <c r="AB193" s="86"/>
      <c r="AC193" s="152">
        <f>'T2 2024'!S194</f>
        <v>0</v>
      </c>
      <c r="AD193" s="245">
        <f t="shared" si="46"/>
        <v>0</v>
      </c>
      <c r="AE193" s="86"/>
      <c r="AF193" s="92">
        <f t="shared" si="48"/>
        <v>0</v>
      </c>
      <c r="AG193" s="604"/>
      <c r="AH193" s="84"/>
      <c r="AI193" s="56">
        <f t="shared" ref="AI193:AI209" si="49">IF(AF193&lt;29.9,IF(AF193&gt;0.1,1,0),0)</f>
        <v>0</v>
      </c>
      <c r="AJ193" s="56">
        <f t="shared" ref="AJ193:AJ209" si="50">IF(AF193&lt;39.9,IF(AF193&gt;29.9,1,0),0)</f>
        <v>0</v>
      </c>
      <c r="AK193" s="56">
        <f t="shared" ref="AK193:AK209" si="51">IF(AF193&lt;49.9,IF(AF193&gt;39.9,1,0),0)</f>
        <v>0</v>
      </c>
      <c r="AL193" s="56">
        <f t="shared" ref="AL193:AL209" si="52">IF(AF193&lt;59.9,IF(AF193&gt;49.9,1,0),0)</f>
        <v>0</v>
      </c>
      <c r="AM193" s="56">
        <f t="shared" ref="AM193:AM209" si="53">IF(AF193&lt;69.9,IF(AF193&gt;59.9,1,0),0)</f>
        <v>0</v>
      </c>
      <c r="AN193" s="56">
        <f t="shared" ref="AN193:AN209" si="54">IF(AF193&lt;79.9,IF(AF193&gt;69.9,1,0),0)</f>
        <v>0</v>
      </c>
      <c r="AO193" s="56">
        <f t="shared" ref="AO193:AO209" si="55">IF(AF193&lt;101,IF(AF193&gt;79.9,1,0),0)</f>
        <v>0</v>
      </c>
    </row>
    <row r="194" spans="2:41" x14ac:dyDescent="0.25">
      <c r="B194" s="82"/>
      <c r="C194" s="246">
        <f>'T1 2024'!C195</f>
        <v>184</v>
      </c>
      <c r="D194" s="94">
        <f>'T1 2024'!D195</f>
        <v>0</v>
      </c>
      <c r="E194" s="142">
        <f>'T1 2024'!E195</f>
        <v>0</v>
      </c>
      <c r="F194" s="142">
        <f>'T1 2024'!F195</f>
        <v>0</v>
      </c>
      <c r="G194" s="142">
        <f>'T1 2024'!G195</f>
        <v>0</v>
      </c>
      <c r="H194" s="247">
        <f>'T1 2024'!H195</f>
        <v>0</v>
      </c>
      <c r="I194" s="248">
        <f>'T1 2024'!I195</f>
        <v>0</v>
      </c>
      <c r="J194" s="248">
        <f>'T1 2024'!J195</f>
        <v>0</v>
      </c>
      <c r="K194" s="249">
        <f>'T1 2024'!K195</f>
        <v>0</v>
      </c>
      <c r="L194" s="250">
        <f>'T2 2024'!H195</f>
        <v>0</v>
      </c>
      <c r="M194" s="250">
        <f>'T2 2024'!I195</f>
        <v>0</v>
      </c>
      <c r="N194" s="251">
        <f>'T2 2024'!J195</f>
        <v>0</v>
      </c>
      <c r="O194" s="247">
        <f>'T3 2024'!H195</f>
        <v>0</v>
      </c>
      <c r="P194" s="248">
        <f>'T3 2024'!I195</f>
        <v>0</v>
      </c>
      <c r="Q194" s="248">
        <f>'T3 2024'!J195</f>
        <v>0</v>
      </c>
      <c r="R194" s="248">
        <f>'T3 2024'!K195</f>
        <v>0</v>
      </c>
      <c r="S194" s="249">
        <f>'T3 2024'!L195</f>
        <v>0</v>
      </c>
      <c r="T194" s="252">
        <f>'T4 2024'!H195</f>
        <v>0</v>
      </c>
      <c r="U194" s="203">
        <f t="shared" si="43"/>
        <v>0</v>
      </c>
      <c r="V194" s="241">
        <f t="shared" si="44"/>
        <v>0</v>
      </c>
      <c r="W194" s="86"/>
      <c r="X194" s="242" t="b">
        <f>'T1 2024'!T195</f>
        <v>0</v>
      </c>
      <c r="Y194" s="243">
        <f>'T2 2024'!S195</f>
        <v>0</v>
      </c>
      <c r="Z194" s="244">
        <f t="shared" si="45"/>
        <v>0</v>
      </c>
      <c r="AA194" s="245">
        <f t="shared" si="47"/>
        <v>0</v>
      </c>
      <c r="AB194" s="86"/>
      <c r="AC194" s="152">
        <f>'T2 2024'!S195</f>
        <v>0</v>
      </c>
      <c r="AD194" s="245">
        <f t="shared" si="46"/>
        <v>0</v>
      </c>
      <c r="AE194" s="86"/>
      <c r="AF194" s="92">
        <f t="shared" si="48"/>
        <v>0</v>
      </c>
      <c r="AG194" s="604"/>
      <c r="AH194" s="84"/>
      <c r="AI194" s="56">
        <f t="shared" si="49"/>
        <v>0</v>
      </c>
      <c r="AJ194" s="56">
        <f t="shared" si="50"/>
        <v>0</v>
      </c>
      <c r="AK194" s="56">
        <f t="shared" si="51"/>
        <v>0</v>
      </c>
      <c r="AL194" s="56">
        <f t="shared" si="52"/>
        <v>0</v>
      </c>
      <c r="AM194" s="56">
        <f t="shared" si="53"/>
        <v>0</v>
      </c>
      <c r="AN194" s="56">
        <f t="shared" si="54"/>
        <v>0</v>
      </c>
      <c r="AO194" s="56">
        <f t="shared" si="55"/>
        <v>0</v>
      </c>
    </row>
    <row r="195" spans="2:41" x14ac:dyDescent="0.25">
      <c r="B195" s="82"/>
      <c r="C195" s="246">
        <f>'T1 2024'!C196</f>
        <v>185</v>
      </c>
      <c r="D195" s="94">
        <f>'T1 2024'!D196</f>
        <v>0</v>
      </c>
      <c r="E195" s="142">
        <f>'T1 2024'!E196</f>
        <v>0</v>
      </c>
      <c r="F195" s="142">
        <f>'T1 2024'!F196</f>
        <v>0</v>
      </c>
      <c r="G195" s="142">
        <f>'T1 2024'!G196</f>
        <v>0</v>
      </c>
      <c r="H195" s="247">
        <f>'T1 2024'!H196</f>
        <v>0</v>
      </c>
      <c r="I195" s="248">
        <f>'T1 2024'!I196</f>
        <v>0</v>
      </c>
      <c r="J195" s="248">
        <f>'T1 2024'!J196</f>
        <v>0</v>
      </c>
      <c r="K195" s="249">
        <f>'T1 2024'!K196</f>
        <v>0</v>
      </c>
      <c r="L195" s="250">
        <f>'T2 2024'!H196</f>
        <v>0</v>
      </c>
      <c r="M195" s="250">
        <f>'T2 2024'!I196</f>
        <v>0</v>
      </c>
      <c r="N195" s="251">
        <f>'T2 2024'!J196</f>
        <v>0</v>
      </c>
      <c r="O195" s="247">
        <f>'T3 2024'!H196</f>
        <v>0</v>
      </c>
      <c r="P195" s="248">
        <f>'T3 2024'!I196</f>
        <v>0</v>
      </c>
      <c r="Q195" s="248">
        <f>'T3 2024'!J196</f>
        <v>0</v>
      </c>
      <c r="R195" s="248">
        <f>'T3 2024'!K196</f>
        <v>0</v>
      </c>
      <c r="S195" s="249">
        <f>'T3 2024'!L196</f>
        <v>0</v>
      </c>
      <c r="T195" s="252">
        <f>'T4 2024'!H196</f>
        <v>0</v>
      </c>
      <c r="U195" s="203">
        <f t="shared" si="43"/>
        <v>0</v>
      </c>
      <c r="V195" s="241">
        <f t="shared" si="44"/>
        <v>0</v>
      </c>
      <c r="W195" s="86"/>
      <c r="X195" s="242" t="b">
        <f>'T1 2024'!T196</f>
        <v>0</v>
      </c>
      <c r="Y195" s="243">
        <f>'T2 2024'!S196</f>
        <v>0</v>
      </c>
      <c r="Z195" s="244">
        <f t="shared" si="45"/>
        <v>0</v>
      </c>
      <c r="AA195" s="245">
        <f t="shared" si="47"/>
        <v>0</v>
      </c>
      <c r="AB195" s="86"/>
      <c r="AC195" s="152">
        <f>'T2 2024'!S196</f>
        <v>0</v>
      </c>
      <c r="AD195" s="245">
        <f t="shared" si="46"/>
        <v>0</v>
      </c>
      <c r="AE195" s="86"/>
      <c r="AF195" s="92">
        <f t="shared" si="48"/>
        <v>0</v>
      </c>
      <c r="AG195" s="604"/>
      <c r="AH195" s="84"/>
      <c r="AI195" s="56">
        <f t="shared" si="49"/>
        <v>0</v>
      </c>
      <c r="AJ195" s="56">
        <f t="shared" si="50"/>
        <v>0</v>
      </c>
      <c r="AK195" s="56">
        <f t="shared" si="51"/>
        <v>0</v>
      </c>
      <c r="AL195" s="56">
        <f t="shared" si="52"/>
        <v>0</v>
      </c>
      <c r="AM195" s="56">
        <f t="shared" si="53"/>
        <v>0</v>
      </c>
      <c r="AN195" s="56">
        <f t="shared" si="54"/>
        <v>0</v>
      </c>
      <c r="AO195" s="56">
        <f t="shared" si="55"/>
        <v>0</v>
      </c>
    </row>
    <row r="196" spans="2:41" x14ac:dyDescent="0.25">
      <c r="B196" s="82"/>
      <c r="C196" s="246">
        <f>'T1 2024'!C197</f>
        <v>186</v>
      </c>
      <c r="D196" s="94">
        <f>'T1 2024'!D197</f>
        <v>0</v>
      </c>
      <c r="E196" s="142">
        <f>'T1 2024'!E197</f>
        <v>0</v>
      </c>
      <c r="F196" s="142">
        <f>'T1 2024'!F197</f>
        <v>0</v>
      </c>
      <c r="G196" s="142">
        <f>'T1 2024'!G197</f>
        <v>0</v>
      </c>
      <c r="H196" s="247">
        <f>'T1 2024'!H197</f>
        <v>0</v>
      </c>
      <c r="I196" s="248">
        <f>'T1 2024'!I197</f>
        <v>0</v>
      </c>
      <c r="J196" s="248">
        <f>'T1 2024'!J197</f>
        <v>0</v>
      </c>
      <c r="K196" s="249">
        <f>'T1 2024'!K197</f>
        <v>0</v>
      </c>
      <c r="L196" s="250">
        <f>'T2 2024'!H197</f>
        <v>0</v>
      </c>
      <c r="M196" s="250">
        <f>'T2 2024'!I197</f>
        <v>0</v>
      </c>
      <c r="N196" s="251">
        <f>'T2 2024'!J197</f>
        <v>0</v>
      </c>
      <c r="O196" s="247">
        <f>'T3 2024'!H197</f>
        <v>0</v>
      </c>
      <c r="P196" s="248">
        <f>'T3 2024'!I197</f>
        <v>0</v>
      </c>
      <c r="Q196" s="248">
        <f>'T3 2024'!J197</f>
        <v>0</v>
      </c>
      <c r="R196" s="248">
        <f>'T3 2024'!K197</f>
        <v>0</v>
      </c>
      <c r="S196" s="249">
        <f>'T3 2024'!L197</f>
        <v>0</v>
      </c>
      <c r="T196" s="252">
        <f>'T4 2024'!H197</f>
        <v>0</v>
      </c>
      <c r="U196" s="203">
        <f t="shared" si="43"/>
        <v>0</v>
      </c>
      <c r="V196" s="241">
        <f t="shared" si="44"/>
        <v>0</v>
      </c>
      <c r="W196" s="86"/>
      <c r="X196" s="242" t="b">
        <f>'T1 2024'!T197</f>
        <v>0</v>
      </c>
      <c r="Y196" s="243">
        <f>'T2 2024'!S197</f>
        <v>0</v>
      </c>
      <c r="Z196" s="244">
        <f t="shared" si="45"/>
        <v>0</v>
      </c>
      <c r="AA196" s="245">
        <f t="shared" si="47"/>
        <v>0</v>
      </c>
      <c r="AB196" s="86"/>
      <c r="AC196" s="152">
        <f>'T2 2024'!S197</f>
        <v>0</v>
      </c>
      <c r="AD196" s="245">
        <f t="shared" si="46"/>
        <v>0</v>
      </c>
      <c r="AE196" s="86"/>
      <c r="AF196" s="92">
        <f t="shared" si="48"/>
        <v>0</v>
      </c>
      <c r="AG196" s="604"/>
      <c r="AH196" s="84"/>
      <c r="AI196" s="56">
        <f t="shared" si="49"/>
        <v>0</v>
      </c>
      <c r="AJ196" s="56">
        <f t="shared" si="50"/>
        <v>0</v>
      </c>
      <c r="AK196" s="56">
        <f t="shared" si="51"/>
        <v>0</v>
      </c>
      <c r="AL196" s="56">
        <f t="shared" si="52"/>
        <v>0</v>
      </c>
      <c r="AM196" s="56">
        <f t="shared" si="53"/>
        <v>0</v>
      </c>
      <c r="AN196" s="56">
        <f t="shared" si="54"/>
        <v>0</v>
      </c>
      <c r="AO196" s="56">
        <f t="shared" si="55"/>
        <v>0</v>
      </c>
    </row>
    <row r="197" spans="2:41" x14ac:dyDescent="0.25">
      <c r="B197" s="82"/>
      <c r="C197" s="246">
        <f>'T1 2024'!C198</f>
        <v>187</v>
      </c>
      <c r="D197" s="94">
        <f>'T1 2024'!D198</f>
        <v>0</v>
      </c>
      <c r="E197" s="142">
        <f>'T1 2024'!E198</f>
        <v>0</v>
      </c>
      <c r="F197" s="142">
        <f>'T1 2024'!F198</f>
        <v>0</v>
      </c>
      <c r="G197" s="142">
        <f>'T1 2024'!G198</f>
        <v>0</v>
      </c>
      <c r="H197" s="247">
        <f>'T1 2024'!H198</f>
        <v>0</v>
      </c>
      <c r="I197" s="248">
        <f>'T1 2024'!I198</f>
        <v>0</v>
      </c>
      <c r="J197" s="248">
        <f>'T1 2024'!J198</f>
        <v>0</v>
      </c>
      <c r="K197" s="249">
        <f>'T1 2024'!K198</f>
        <v>0</v>
      </c>
      <c r="L197" s="250">
        <f>'T2 2024'!H198</f>
        <v>0</v>
      </c>
      <c r="M197" s="250">
        <f>'T2 2024'!I198</f>
        <v>0</v>
      </c>
      <c r="N197" s="251">
        <f>'T2 2024'!J198</f>
        <v>0</v>
      </c>
      <c r="O197" s="247">
        <f>'T3 2024'!H198</f>
        <v>0</v>
      </c>
      <c r="P197" s="248">
        <f>'T3 2024'!I198</f>
        <v>0</v>
      </c>
      <c r="Q197" s="248">
        <f>'T3 2024'!J198</f>
        <v>0</v>
      </c>
      <c r="R197" s="248">
        <f>'T3 2024'!K198</f>
        <v>0</v>
      </c>
      <c r="S197" s="249">
        <f>'T3 2024'!L198</f>
        <v>0</v>
      </c>
      <c r="T197" s="252">
        <f>'T4 2024'!H198</f>
        <v>0</v>
      </c>
      <c r="U197" s="203">
        <f t="shared" si="43"/>
        <v>0</v>
      </c>
      <c r="V197" s="241">
        <f t="shared" si="44"/>
        <v>0</v>
      </c>
      <c r="W197" s="86"/>
      <c r="X197" s="242" t="b">
        <f>'T1 2024'!T198</f>
        <v>0</v>
      </c>
      <c r="Y197" s="243">
        <f>'T2 2024'!S198</f>
        <v>0</v>
      </c>
      <c r="Z197" s="244">
        <f t="shared" si="45"/>
        <v>0</v>
      </c>
      <c r="AA197" s="245">
        <f t="shared" si="47"/>
        <v>0</v>
      </c>
      <c r="AB197" s="86"/>
      <c r="AC197" s="152">
        <f>'T2 2024'!S198</f>
        <v>0</v>
      </c>
      <c r="AD197" s="245">
        <f t="shared" si="46"/>
        <v>0</v>
      </c>
      <c r="AE197" s="86"/>
      <c r="AF197" s="92">
        <f t="shared" si="48"/>
        <v>0</v>
      </c>
      <c r="AG197" s="604"/>
      <c r="AH197" s="84"/>
      <c r="AI197" s="56">
        <f t="shared" si="49"/>
        <v>0</v>
      </c>
      <c r="AJ197" s="56">
        <f t="shared" si="50"/>
        <v>0</v>
      </c>
      <c r="AK197" s="56">
        <f t="shared" si="51"/>
        <v>0</v>
      </c>
      <c r="AL197" s="56">
        <f t="shared" si="52"/>
        <v>0</v>
      </c>
      <c r="AM197" s="56">
        <f t="shared" si="53"/>
        <v>0</v>
      </c>
      <c r="AN197" s="56">
        <f t="shared" si="54"/>
        <v>0</v>
      </c>
      <c r="AO197" s="56">
        <f t="shared" si="55"/>
        <v>0</v>
      </c>
    </row>
    <row r="198" spans="2:41" x14ac:dyDescent="0.25">
      <c r="B198" s="82"/>
      <c r="C198" s="246">
        <f>'T1 2024'!C199</f>
        <v>188</v>
      </c>
      <c r="D198" s="94">
        <f>'T1 2024'!D199</f>
        <v>0</v>
      </c>
      <c r="E198" s="142">
        <f>'T1 2024'!E199</f>
        <v>0</v>
      </c>
      <c r="F198" s="142">
        <f>'T1 2024'!F199</f>
        <v>0</v>
      </c>
      <c r="G198" s="142">
        <f>'T1 2024'!G199</f>
        <v>0</v>
      </c>
      <c r="H198" s="247">
        <f>'T1 2024'!H199</f>
        <v>0</v>
      </c>
      <c r="I198" s="248">
        <f>'T1 2024'!I199</f>
        <v>0</v>
      </c>
      <c r="J198" s="248">
        <f>'T1 2024'!J199</f>
        <v>0</v>
      </c>
      <c r="K198" s="249">
        <f>'T1 2024'!K199</f>
        <v>0</v>
      </c>
      <c r="L198" s="250">
        <f>'T2 2024'!H199</f>
        <v>0</v>
      </c>
      <c r="M198" s="250">
        <f>'T2 2024'!I199</f>
        <v>0</v>
      </c>
      <c r="N198" s="251">
        <f>'T2 2024'!J199</f>
        <v>0</v>
      </c>
      <c r="O198" s="247">
        <f>'T3 2024'!H199</f>
        <v>0</v>
      </c>
      <c r="P198" s="248">
        <f>'T3 2024'!I199</f>
        <v>0</v>
      </c>
      <c r="Q198" s="248">
        <f>'T3 2024'!J199</f>
        <v>0</v>
      </c>
      <c r="R198" s="248">
        <f>'T3 2024'!K199</f>
        <v>0</v>
      </c>
      <c r="S198" s="249">
        <f>'T3 2024'!L199</f>
        <v>0</v>
      </c>
      <c r="T198" s="252">
        <f>'T4 2024'!H199</f>
        <v>0</v>
      </c>
      <c r="U198" s="203">
        <f t="shared" si="43"/>
        <v>0</v>
      </c>
      <c r="V198" s="241">
        <f t="shared" si="44"/>
        <v>0</v>
      </c>
      <c r="W198" s="86"/>
      <c r="X198" s="242" t="b">
        <f>'T1 2024'!T199</f>
        <v>0</v>
      </c>
      <c r="Y198" s="243">
        <f>'T2 2024'!S199</f>
        <v>0</v>
      </c>
      <c r="Z198" s="244">
        <f t="shared" si="45"/>
        <v>0</v>
      </c>
      <c r="AA198" s="245">
        <f t="shared" si="47"/>
        <v>0</v>
      </c>
      <c r="AB198" s="86"/>
      <c r="AC198" s="152">
        <f>'T2 2024'!S199</f>
        <v>0</v>
      </c>
      <c r="AD198" s="245">
        <f t="shared" si="46"/>
        <v>0</v>
      </c>
      <c r="AE198" s="86"/>
      <c r="AF198" s="92">
        <f t="shared" si="48"/>
        <v>0</v>
      </c>
      <c r="AG198" s="604"/>
      <c r="AH198" s="84"/>
      <c r="AI198" s="56">
        <f t="shared" si="49"/>
        <v>0</v>
      </c>
      <c r="AJ198" s="56">
        <f t="shared" si="50"/>
        <v>0</v>
      </c>
      <c r="AK198" s="56">
        <f t="shared" si="51"/>
        <v>0</v>
      </c>
      <c r="AL198" s="56">
        <f t="shared" si="52"/>
        <v>0</v>
      </c>
      <c r="AM198" s="56">
        <f t="shared" si="53"/>
        <v>0</v>
      </c>
      <c r="AN198" s="56">
        <f t="shared" si="54"/>
        <v>0</v>
      </c>
      <c r="AO198" s="56">
        <f t="shared" si="55"/>
        <v>0</v>
      </c>
    </row>
    <row r="199" spans="2:41" x14ac:dyDescent="0.25">
      <c r="B199" s="82"/>
      <c r="C199" s="246">
        <f>'T1 2024'!C200</f>
        <v>189</v>
      </c>
      <c r="D199" s="94">
        <f>'T1 2024'!D200</f>
        <v>0</v>
      </c>
      <c r="E199" s="142">
        <f>'T1 2024'!E200</f>
        <v>0</v>
      </c>
      <c r="F199" s="142">
        <f>'T1 2024'!F200</f>
        <v>0</v>
      </c>
      <c r="G199" s="142">
        <f>'T1 2024'!G200</f>
        <v>0</v>
      </c>
      <c r="H199" s="247">
        <f>'T1 2024'!H200</f>
        <v>0</v>
      </c>
      <c r="I199" s="248">
        <f>'T1 2024'!I200</f>
        <v>0</v>
      </c>
      <c r="J199" s="248">
        <f>'T1 2024'!J200</f>
        <v>0</v>
      </c>
      <c r="K199" s="249">
        <f>'T1 2024'!K200</f>
        <v>0</v>
      </c>
      <c r="L199" s="250">
        <f>'T2 2024'!H200</f>
        <v>0</v>
      </c>
      <c r="M199" s="250">
        <f>'T2 2024'!I200</f>
        <v>0</v>
      </c>
      <c r="N199" s="251">
        <f>'T2 2024'!J200</f>
        <v>0</v>
      </c>
      <c r="O199" s="247">
        <f>'T3 2024'!H200</f>
        <v>0</v>
      </c>
      <c r="P199" s="248">
        <f>'T3 2024'!I200</f>
        <v>0</v>
      </c>
      <c r="Q199" s="248">
        <f>'T3 2024'!J200</f>
        <v>0</v>
      </c>
      <c r="R199" s="248">
        <f>'T3 2024'!K200</f>
        <v>0</v>
      </c>
      <c r="S199" s="249">
        <f>'T3 2024'!L200</f>
        <v>0</v>
      </c>
      <c r="T199" s="252">
        <f>'T4 2024'!H200</f>
        <v>0</v>
      </c>
      <c r="U199" s="203">
        <f t="shared" si="43"/>
        <v>0</v>
      </c>
      <c r="V199" s="241">
        <f t="shared" si="44"/>
        <v>0</v>
      </c>
      <c r="W199" s="86"/>
      <c r="X199" s="242" t="b">
        <f>'T1 2024'!T200</f>
        <v>0</v>
      </c>
      <c r="Y199" s="243">
        <f>'T2 2024'!S200</f>
        <v>0</v>
      </c>
      <c r="Z199" s="244">
        <f t="shared" si="45"/>
        <v>0</v>
      </c>
      <c r="AA199" s="245">
        <f t="shared" si="47"/>
        <v>0</v>
      </c>
      <c r="AB199" s="86"/>
      <c r="AC199" s="152">
        <f>'T2 2024'!S200</f>
        <v>0</v>
      </c>
      <c r="AD199" s="245">
        <f t="shared" si="46"/>
        <v>0</v>
      </c>
      <c r="AE199" s="86"/>
      <c r="AF199" s="92">
        <f t="shared" si="48"/>
        <v>0</v>
      </c>
      <c r="AG199" s="604"/>
      <c r="AH199" s="84"/>
      <c r="AI199" s="56">
        <f t="shared" si="49"/>
        <v>0</v>
      </c>
      <c r="AJ199" s="56">
        <f t="shared" si="50"/>
        <v>0</v>
      </c>
      <c r="AK199" s="56">
        <f t="shared" si="51"/>
        <v>0</v>
      </c>
      <c r="AL199" s="56">
        <f t="shared" si="52"/>
        <v>0</v>
      </c>
      <c r="AM199" s="56">
        <f t="shared" si="53"/>
        <v>0</v>
      </c>
      <c r="AN199" s="56">
        <f t="shared" si="54"/>
        <v>0</v>
      </c>
      <c r="AO199" s="56">
        <f t="shared" si="55"/>
        <v>0</v>
      </c>
    </row>
    <row r="200" spans="2:41" x14ac:dyDescent="0.25">
      <c r="B200" s="82"/>
      <c r="C200" s="246">
        <f>'T1 2024'!C201</f>
        <v>190</v>
      </c>
      <c r="D200" s="94">
        <f>'T1 2024'!D201</f>
        <v>0</v>
      </c>
      <c r="E200" s="142">
        <f>'T1 2024'!E201</f>
        <v>0</v>
      </c>
      <c r="F200" s="142">
        <f>'T1 2024'!F201</f>
        <v>0</v>
      </c>
      <c r="G200" s="142">
        <f>'T1 2024'!G201</f>
        <v>0</v>
      </c>
      <c r="H200" s="247">
        <f>'T1 2024'!H201</f>
        <v>0</v>
      </c>
      <c r="I200" s="248">
        <f>'T1 2024'!I201</f>
        <v>0</v>
      </c>
      <c r="J200" s="248">
        <f>'T1 2024'!J201</f>
        <v>0</v>
      </c>
      <c r="K200" s="249">
        <f>'T1 2024'!K201</f>
        <v>0</v>
      </c>
      <c r="L200" s="250">
        <f>'T2 2024'!H201</f>
        <v>0</v>
      </c>
      <c r="M200" s="250">
        <f>'T2 2024'!I201</f>
        <v>0</v>
      </c>
      <c r="N200" s="251">
        <f>'T2 2024'!J201</f>
        <v>0</v>
      </c>
      <c r="O200" s="247">
        <f>'T3 2024'!H201</f>
        <v>0</v>
      </c>
      <c r="P200" s="248">
        <f>'T3 2024'!I201</f>
        <v>0</v>
      </c>
      <c r="Q200" s="248">
        <f>'T3 2024'!J201</f>
        <v>0</v>
      </c>
      <c r="R200" s="248">
        <f>'T3 2024'!K201</f>
        <v>0</v>
      </c>
      <c r="S200" s="249">
        <f>'T3 2024'!L201</f>
        <v>0</v>
      </c>
      <c r="T200" s="252">
        <f>'T4 2024'!H201</f>
        <v>0</v>
      </c>
      <c r="U200" s="203">
        <f t="shared" si="43"/>
        <v>0</v>
      </c>
      <c r="V200" s="241">
        <f t="shared" si="44"/>
        <v>0</v>
      </c>
      <c r="W200" s="86"/>
      <c r="X200" s="242" t="b">
        <f>'T1 2024'!T201</f>
        <v>0</v>
      </c>
      <c r="Y200" s="243">
        <f>'T2 2024'!S201</f>
        <v>0</v>
      </c>
      <c r="Z200" s="244">
        <f t="shared" si="45"/>
        <v>0</v>
      </c>
      <c r="AA200" s="245">
        <f t="shared" si="47"/>
        <v>0</v>
      </c>
      <c r="AB200" s="86"/>
      <c r="AC200" s="152">
        <f>'T2 2024'!S201</f>
        <v>0</v>
      </c>
      <c r="AD200" s="245">
        <f t="shared" si="46"/>
        <v>0</v>
      </c>
      <c r="AE200" s="86"/>
      <c r="AF200" s="92">
        <f t="shared" si="48"/>
        <v>0</v>
      </c>
      <c r="AG200" s="604"/>
      <c r="AH200" s="84"/>
      <c r="AI200" s="56">
        <f t="shared" si="49"/>
        <v>0</v>
      </c>
      <c r="AJ200" s="56">
        <f t="shared" si="50"/>
        <v>0</v>
      </c>
      <c r="AK200" s="56">
        <f t="shared" si="51"/>
        <v>0</v>
      </c>
      <c r="AL200" s="56">
        <f t="shared" si="52"/>
        <v>0</v>
      </c>
      <c r="AM200" s="56">
        <f t="shared" si="53"/>
        <v>0</v>
      </c>
      <c r="AN200" s="56">
        <f t="shared" si="54"/>
        <v>0</v>
      </c>
      <c r="AO200" s="56">
        <f t="shared" si="55"/>
        <v>0</v>
      </c>
    </row>
    <row r="201" spans="2:41" x14ac:dyDescent="0.25">
      <c r="B201" s="82"/>
      <c r="C201" s="246">
        <f>'T1 2024'!C202</f>
        <v>191</v>
      </c>
      <c r="D201" s="94">
        <f>'T1 2024'!D202</f>
        <v>0</v>
      </c>
      <c r="E201" s="142">
        <f>'T1 2024'!E202</f>
        <v>0</v>
      </c>
      <c r="F201" s="142">
        <f>'T1 2024'!F202</f>
        <v>0</v>
      </c>
      <c r="G201" s="142">
        <f>'T1 2024'!G202</f>
        <v>0</v>
      </c>
      <c r="H201" s="247">
        <f>'T1 2024'!H202</f>
        <v>0</v>
      </c>
      <c r="I201" s="248">
        <f>'T1 2024'!I202</f>
        <v>0</v>
      </c>
      <c r="J201" s="248">
        <f>'T1 2024'!J202</f>
        <v>0</v>
      </c>
      <c r="K201" s="249">
        <f>'T1 2024'!K202</f>
        <v>0</v>
      </c>
      <c r="L201" s="250">
        <f>'T2 2024'!H202</f>
        <v>0</v>
      </c>
      <c r="M201" s="250">
        <f>'T2 2024'!I202</f>
        <v>0</v>
      </c>
      <c r="N201" s="251">
        <f>'T2 2024'!J202</f>
        <v>0</v>
      </c>
      <c r="O201" s="247">
        <f>'T3 2024'!H202</f>
        <v>0</v>
      </c>
      <c r="P201" s="248">
        <f>'T3 2024'!I202</f>
        <v>0</v>
      </c>
      <c r="Q201" s="248">
        <f>'T3 2024'!J202</f>
        <v>0</v>
      </c>
      <c r="R201" s="248">
        <f>'T3 2024'!K202</f>
        <v>0</v>
      </c>
      <c r="S201" s="249">
        <f>'T3 2024'!L202</f>
        <v>0</v>
      </c>
      <c r="T201" s="252">
        <f>'T4 2024'!H202</f>
        <v>0</v>
      </c>
      <c r="U201" s="203">
        <f t="shared" si="43"/>
        <v>0</v>
      </c>
      <c r="V201" s="241">
        <f t="shared" si="44"/>
        <v>0</v>
      </c>
      <c r="W201" s="86"/>
      <c r="X201" s="242" t="b">
        <f>'T1 2024'!T202</f>
        <v>0</v>
      </c>
      <c r="Y201" s="243">
        <f>'T2 2024'!S202</f>
        <v>0</v>
      </c>
      <c r="Z201" s="244">
        <f t="shared" si="45"/>
        <v>0</v>
      </c>
      <c r="AA201" s="245">
        <f t="shared" si="47"/>
        <v>0</v>
      </c>
      <c r="AB201" s="86"/>
      <c r="AC201" s="152">
        <f>'T2 2024'!S202</f>
        <v>0</v>
      </c>
      <c r="AD201" s="245">
        <f t="shared" si="46"/>
        <v>0</v>
      </c>
      <c r="AE201" s="86"/>
      <c r="AF201" s="92">
        <f t="shared" si="48"/>
        <v>0</v>
      </c>
      <c r="AG201" s="604"/>
      <c r="AH201" s="84"/>
      <c r="AI201" s="56">
        <f t="shared" si="49"/>
        <v>0</v>
      </c>
      <c r="AJ201" s="56">
        <f t="shared" si="50"/>
        <v>0</v>
      </c>
      <c r="AK201" s="56">
        <f t="shared" si="51"/>
        <v>0</v>
      </c>
      <c r="AL201" s="56">
        <f t="shared" si="52"/>
        <v>0</v>
      </c>
      <c r="AM201" s="56">
        <f t="shared" si="53"/>
        <v>0</v>
      </c>
      <c r="AN201" s="56">
        <f t="shared" si="54"/>
        <v>0</v>
      </c>
      <c r="AO201" s="56">
        <f t="shared" si="55"/>
        <v>0</v>
      </c>
    </row>
    <row r="202" spans="2:41" x14ac:dyDescent="0.25">
      <c r="B202" s="82"/>
      <c r="C202" s="246">
        <f>'T1 2024'!C203</f>
        <v>192</v>
      </c>
      <c r="D202" s="94">
        <f>'T1 2024'!D203</f>
        <v>0</v>
      </c>
      <c r="E202" s="142">
        <f>'T1 2024'!E203</f>
        <v>0</v>
      </c>
      <c r="F202" s="142">
        <f>'T1 2024'!F203</f>
        <v>0</v>
      </c>
      <c r="G202" s="142">
        <f>'T1 2024'!G203</f>
        <v>0</v>
      </c>
      <c r="H202" s="247">
        <f>'T1 2024'!H203</f>
        <v>0</v>
      </c>
      <c r="I202" s="248">
        <f>'T1 2024'!I203</f>
        <v>0</v>
      </c>
      <c r="J202" s="248">
        <f>'T1 2024'!J203</f>
        <v>0</v>
      </c>
      <c r="K202" s="249">
        <f>'T1 2024'!K203</f>
        <v>0</v>
      </c>
      <c r="L202" s="250">
        <f>'T2 2024'!H203</f>
        <v>0</v>
      </c>
      <c r="M202" s="250">
        <f>'T2 2024'!I203</f>
        <v>0</v>
      </c>
      <c r="N202" s="251">
        <f>'T2 2024'!J203</f>
        <v>0</v>
      </c>
      <c r="O202" s="247">
        <f>'T3 2024'!H203</f>
        <v>0</v>
      </c>
      <c r="P202" s="248">
        <f>'T3 2024'!I203</f>
        <v>0</v>
      </c>
      <c r="Q202" s="248">
        <f>'T3 2024'!J203</f>
        <v>0</v>
      </c>
      <c r="R202" s="248">
        <f>'T3 2024'!K203</f>
        <v>0</v>
      </c>
      <c r="S202" s="249">
        <f>'T3 2024'!L203</f>
        <v>0</v>
      </c>
      <c r="T202" s="252">
        <f>'T4 2024'!H203</f>
        <v>0</v>
      </c>
      <c r="U202" s="203">
        <f t="shared" si="43"/>
        <v>0</v>
      </c>
      <c r="V202" s="241">
        <f t="shared" si="44"/>
        <v>0</v>
      </c>
      <c r="W202" s="86"/>
      <c r="X202" s="242" t="b">
        <f>'T1 2024'!T203</f>
        <v>0</v>
      </c>
      <c r="Y202" s="243">
        <f>'T2 2024'!S203</f>
        <v>0</v>
      </c>
      <c r="Z202" s="244">
        <f t="shared" si="45"/>
        <v>0</v>
      </c>
      <c r="AA202" s="245">
        <f t="shared" si="47"/>
        <v>0</v>
      </c>
      <c r="AB202" s="86"/>
      <c r="AC202" s="152">
        <f>'T2 2024'!S203</f>
        <v>0</v>
      </c>
      <c r="AD202" s="245">
        <f t="shared" si="46"/>
        <v>0</v>
      </c>
      <c r="AE202" s="86"/>
      <c r="AF202" s="92">
        <f t="shared" si="48"/>
        <v>0</v>
      </c>
      <c r="AG202" s="604"/>
      <c r="AH202" s="84"/>
      <c r="AI202" s="56">
        <f t="shared" si="49"/>
        <v>0</v>
      </c>
      <c r="AJ202" s="56">
        <f t="shared" si="50"/>
        <v>0</v>
      </c>
      <c r="AK202" s="56">
        <f t="shared" si="51"/>
        <v>0</v>
      </c>
      <c r="AL202" s="56">
        <f t="shared" si="52"/>
        <v>0</v>
      </c>
      <c r="AM202" s="56">
        <f t="shared" si="53"/>
        <v>0</v>
      </c>
      <c r="AN202" s="56">
        <f t="shared" si="54"/>
        <v>0</v>
      </c>
      <c r="AO202" s="56">
        <f t="shared" si="55"/>
        <v>0</v>
      </c>
    </row>
    <row r="203" spans="2:41" x14ac:dyDescent="0.25">
      <c r="B203" s="82"/>
      <c r="C203" s="246">
        <f>'T1 2024'!C204</f>
        <v>193</v>
      </c>
      <c r="D203" s="94">
        <f>'T1 2024'!D204</f>
        <v>0</v>
      </c>
      <c r="E203" s="142">
        <f>'T1 2024'!E204</f>
        <v>0</v>
      </c>
      <c r="F203" s="142">
        <f>'T1 2024'!F204</f>
        <v>0</v>
      </c>
      <c r="G203" s="142">
        <f>'T1 2024'!G204</f>
        <v>0</v>
      </c>
      <c r="H203" s="247">
        <f>'T1 2024'!H204</f>
        <v>0</v>
      </c>
      <c r="I203" s="248">
        <f>'T1 2024'!I204</f>
        <v>0</v>
      </c>
      <c r="J203" s="248">
        <f>'T1 2024'!J204</f>
        <v>0</v>
      </c>
      <c r="K203" s="249">
        <f>'T1 2024'!K204</f>
        <v>0</v>
      </c>
      <c r="L203" s="250">
        <f>'T2 2024'!H204</f>
        <v>0</v>
      </c>
      <c r="M203" s="250">
        <f>'T2 2024'!I204</f>
        <v>0</v>
      </c>
      <c r="N203" s="251">
        <f>'T2 2024'!J204</f>
        <v>0</v>
      </c>
      <c r="O203" s="247">
        <f>'T3 2024'!H204</f>
        <v>0</v>
      </c>
      <c r="P203" s="248">
        <f>'T3 2024'!I204</f>
        <v>0</v>
      </c>
      <c r="Q203" s="248">
        <f>'T3 2024'!J204</f>
        <v>0</v>
      </c>
      <c r="R203" s="248">
        <f>'T3 2024'!K204</f>
        <v>0</v>
      </c>
      <c r="S203" s="249">
        <f>'T3 2024'!L204</f>
        <v>0</v>
      </c>
      <c r="T203" s="252">
        <f>'T4 2024'!H204</f>
        <v>0</v>
      </c>
      <c r="U203" s="203">
        <f t="shared" si="43"/>
        <v>0</v>
      </c>
      <c r="V203" s="241">
        <f t="shared" si="44"/>
        <v>0</v>
      </c>
      <c r="W203" s="86"/>
      <c r="X203" s="242" t="b">
        <f>'T1 2024'!T204</f>
        <v>0</v>
      </c>
      <c r="Y203" s="243">
        <f>'T2 2024'!S204</f>
        <v>0</v>
      </c>
      <c r="Z203" s="244">
        <f t="shared" si="45"/>
        <v>0</v>
      </c>
      <c r="AA203" s="245">
        <f t="shared" si="47"/>
        <v>0</v>
      </c>
      <c r="AB203" s="86"/>
      <c r="AC203" s="152">
        <f>'T2 2024'!S204</f>
        <v>0</v>
      </c>
      <c r="AD203" s="245">
        <f t="shared" si="46"/>
        <v>0</v>
      </c>
      <c r="AE203" s="86"/>
      <c r="AF203" s="92">
        <f t="shared" si="48"/>
        <v>0</v>
      </c>
      <c r="AG203" s="604"/>
      <c r="AH203" s="84"/>
      <c r="AI203" s="56">
        <f t="shared" si="49"/>
        <v>0</v>
      </c>
      <c r="AJ203" s="56">
        <f t="shared" si="50"/>
        <v>0</v>
      </c>
      <c r="AK203" s="56">
        <f t="shared" si="51"/>
        <v>0</v>
      </c>
      <c r="AL203" s="56">
        <f t="shared" si="52"/>
        <v>0</v>
      </c>
      <c r="AM203" s="56">
        <f t="shared" si="53"/>
        <v>0</v>
      </c>
      <c r="AN203" s="56">
        <f t="shared" si="54"/>
        <v>0</v>
      </c>
      <c r="AO203" s="56">
        <f t="shared" si="55"/>
        <v>0</v>
      </c>
    </row>
    <row r="204" spans="2:41" x14ac:dyDescent="0.25">
      <c r="B204" s="82"/>
      <c r="C204" s="246">
        <f>'T1 2024'!C205</f>
        <v>194</v>
      </c>
      <c r="D204" s="94">
        <f>'T1 2024'!D205</f>
        <v>0</v>
      </c>
      <c r="E204" s="142">
        <f>'T1 2024'!E205</f>
        <v>0</v>
      </c>
      <c r="F204" s="142">
        <f>'T1 2024'!F205</f>
        <v>0</v>
      </c>
      <c r="G204" s="142">
        <f>'T1 2024'!G205</f>
        <v>0</v>
      </c>
      <c r="H204" s="247">
        <f>'T1 2024'!H205</f>
        <v>0</v>
      </c>
      <c r="I204" s="248">
        <f>'T1 2024'!I205</f>
        <v>0</v>
      </c>
      <c r="J204" s="248">
        <f>'T1 2024'!J205</f>
        <v>0</v>
      </c>
      <c r="K204" s="249">
        <f>'T1 2024'!K205</f>
        <v>0</v>
      </c>
      <c r="L204" s="250">
        <f>'T2 2024'!H205</f>
        <v>0</v>
      </c>
      <c r="M204" s="250">
        <f>'T2 2024'!I205</f>
        <v>0</v>
      </c>
      <c r="N204" s="251">
        <f>'T2 2024'!J205</f>
        <v>0</v>
      </c>
      <c r="O204" s="247">
        <f>'T3 2024'!H205</f>
        <v>0</v>
      </c>
      <c r="P204" s="248">
        <f>'T3 2024'!I205</f>
        <v>0</v>
      </c>
      <c r="Q204" s="248">
        <f>'T3 2024'!J205</f>
        <v>0</v>
      </c>
      <c r="R204" s="248">
        <f>'T3 2024'!K205</f>
        <v>0</v>
      </c>
      <c r="S204" s="249">
        <f>'T3 2024'!L205</f>
        <v>0</v>
      </c>
      <c r="T204" s="252">
        <f>'T4 2024'!H205</f>
        <v>0</v>
      </c>
      <c r="U204" s="203">
        <f t="shared" si="43"/>
        <v>0</v>
      </c>
      <c r="V204" s="241">
        <f t="shared" si="44"/>
        <v>0</v>
      </c>
      <c r="W204" s="86"/>
      <c r="X204" s="242" t="b">
        <f>'T1 2024'!T205</f>
        <v>0</v>
      </c>
      <c r="Y204" s="243">
        <f>'T2 2024'!S205</f>
        <v>0</v>
      </c>
      <c r="Z204" s="244">
        <f t="shared" si="45"/>
        <v>0</v>
      </c>
      <c r="AA204" s="245">
        <f t="shared" si="47"/>
        <v>0</v>
      </c>
      <c r="AB204" s="86"/>
      <c r="AC204" s="152">
        <f>'T2 2024'!S205</f>
        <v>0</v>
      </c>
      <c r="AD204" s="245">
        <f t="shared" si="46"/>
        <v>0</v>
      </c>
      <c r="AE204" s="86"/>
      <c r="AF204" s="92">
        <f t="shared" si="48"/>
        <v>0</v>
      </c>
      <c r="AG204" s="604"/>
      <c r="AH204" s="84"/>
      <c r="AI204" s="56">
        <f t="shared" si="49"/>
        <v>0</v>
      </c>
      <c r="AJ204" s="56">
        <f t="shared" si="50"/>
        <v>0</v>
      </c>
      <c r="AK204" s="56">
        <f t="shared" si="51"/>
        <v>0</v>
      </c>
      <c r="AL204" s="56">
        <f t="shared" si="52"/>
        <v>0</v>
      </c>
      <c r="AM204" s="56">
        <f t="shared" si="53"/>
        <v>0</v>
      </c>
      <c r="AN204" s="56">
        <f t="shared" si="54"/>
        <v>0</v>
      </c>
      <c r="AO204" s="56">
        <f t="shared" si="55"/>
        <v>0</v>
      </c>
    </row>
    <row r="205" spans="2:41" x14ac:dyDescent="0.25">
      <c r="B205" s="82"/>
      <c r="C205" s="246">
        <f>'T1 2024'!C206</f>
        <v>195</v>
      </c>
      <c r="D205" s="94">
        <f>'T1 2024'!D206</f>
        <v>0</v>
      </c>
      <c r="E205" s="142">
        <f>'T1 2024'!E206</f>
        <v>0</v>
      </c>
      <c r="F205" s="142">
        <f>'T1 2024'!F206</f>
        <v>0</v>
      </c>
      <c r="G205" s="142">
        <f>'T1 2024'!G206</f>
        <v>0</v>
      </c>
      <c r="H205" s="247">
        <f>'T1 2024'!H206</f>
        <v>0</v>
      </c>
      <c r="I205" s="248">
        <f>'T1 2024'!I206</f>
        <v>0</v>
      </c>
      <c r="J205" s="248">
        <f>'T1 2024'!J206</f>
        <v>0</v>
      </c>
      <c r="K205" s="249">
        <f>'T1 2024'!K206</f>
        <v>0</v>
      </c>
      <c r="L205" s="250">
        <f>'T2 2024'!H206</f>
        <v>0</v>
      </c>
      <c r="M205" s="250">
        <f>'T2 2024'!I206</f>
        <v>0</v>
      </c>
      <c r="N205" s="251">
        <f>'T2 2024'!J206</f>
        <v>0</v>
      </c>
      <c r="O205" s="247">
        <f>'T3 2024'!H206</f>
        <v>0</v>
      </c>
      <c r="P205" s="248">
        <f>'T3 2024'!I206</f>
        <v>0</v>
      </c>
      <c r="Q205" s="248">
        <f>'T3 2024'!J206</f>
        <v>0</v>
      </c>
      <c r="R205" s="248">
        <f>'T3 2024'!K206</f>
        <v>0</v>
      </c>
      <c r="S205" s="249">
        <f>'T3 2024'!L206</f>
        <v>0</v>
      </c>
      <c r="T205" s="252">
        <f>'T4 2024'!H206</f>
        <v>0</v>
      </c>
      <c r="U205" s="203">
        <f t="shared" ref="U205:U210" si="56">SUM(H205:T205)</f>
        <v>0</v>
      </c>
      <c r="V205" s="241">
        <f t="shared" ref="V205:V210" si="57">(U205/13)*1.6</f>
        <v>0</v>
      </c>
      <c r="W205" s="86"/>
      <c r="X205" s="242" t="b">
        <f>'T1 2024'!T206</f>
        <v>0</v>
      </c>
      <c r="Y205" s="243">
        <f>'T2 2024'!S206</f>
        <v>0</v>
      </c>
      <c r="Z205" s="244">
        <f t="shared" ref="Z205:Z210" si="58">Y205+X205</f>
        <v>0</v>
      </c>
      <c r="AA205" s="245">
        <f t="shared" si="47"/>
        <v>0</v>
      </c>
      <c r="AB205" s="86"/>
      <c r="AC205" s="152">
        <f>'T2 2024'!S206</f>
        <v>0</v>
      </c>
      <c r="AD205" s="245">
        <f t="shared" ref="AD205:AD210" si="59">AC205/2.5</f>
        <v>0</v>
      </c>
      <c r="AE205" s="86"/>
      <c r="AF205" s="92">
        <f t="shared" si="48"/>
        <v>0</v>
      </c>
      <c r="AG205" s="604"/>
      <c r="AH205" s="84"/>
      <c r="AI205" s="56">
        <f t="shared" si="49"/>
        <v>0</v>
      </c>
      <c r="AJ205" s="56">
        <f t="shared" si="50"/>
        <v>0</v>
      </c>
      <c r="AK205" s="56">
        <f t="shared" si="51"/>
        <v>0</v>
      </c>
      <c r="AL205" s="56">
        <f t="shared" si="52"/>
        <v>0</v>
      </c>
      <c r="AM205" s="56">
        <f t="shared" si="53"/>
        <v>0</v>
      </c>
      <c r="AN205" s="56">
        <f t="shared" si="54"/>
        <v>0</v>
      </c>
      <c r="AO205" s="56">
        <f t="shared" si="55"/>
        <v>0</v>
      </c>
    </row>
    <row r="206" spans="2:41" x14ac:dyDescent="0.25">
      <c r="B206" s="82"/>
      <c r="C206" s="246">
        <f>'T1 2024'!C207</f>
        <v>196</v>
      </c>
      <c r="D206" s="94">
        <f>'T1 2024'!D207</f>
        <v>0</v>
      </c>
      <c r="E206" s="142">
        <f>'T1 2024'!E207</f>
        <v>0</v>
      </c>
      <c r="F206" s="142">
        <f>'T1 2024'!F207</f>
        <v>0</v>
      </c>
      <c r="G206" s="142">
        <f>'T1 2024'!G207</f>
        <v>0</v>
      </c>
      <c r="H206" s="247">
        <f>'T1 2024'!H207</f>
        <v>0</v>
      </c>
      <c r="I206" s="248">
        <f>'T1 2024'!I207</f>
        <v>0</v>
      </c>
      <c r="J206" s="248">
        <f>'T1 2024'!J207</f>
        <v>0</v>
      </c>
      <c r="K206" s="249">
        <f>'T1 2024'!K207</f>
        <v>0</v>
      </c>
      <c r="L206" s="250">
        <f>'T2 2024'!H207</f>
        <v>0</v>
      </c>
      <c r="M206" s="250">
        <f>'T2 2024'!I207</f>
        <v>0</v>
      </c>
      <c r="N206" s="251">
        <f>'T2 2024'!J207</f>
        <v>0</v>
      </c>
      <c r="O206" s="247">
        <f>'T3 2024'!H207</f>
        <v>0</v>
      </c>
      <c r="P206" s="248">
        <f>'T3 2024'!I207</f>
        <v>0</v>
      </c>
      <c r="Q206" s="248">
        <f>'T3 2024'!J207</f>
        <v>0</v>
      </c>
      <c r="R206" s="248">
        <f>'T3 2024'!K207</f>
        <v>0</v>
      </c>
      <c r="S206" s="249">
        <f>'T3 2024'!L207</f>
        <v>0</v>
      </c>
      <c r="T206" s="252">
        <f>'T4 2024'!H207</f>
        <v>0</v>
      </c>
      <c r="U206" s="203">
        <f t="shared" si="56"/>
        <v>0</v>
      </c>
      <c r="V206" s="241">
        <f t="shared" si="57"/>
        <v>0</v>
      </c>
      <c r="W206" s="86"/>
      <c r="X206" s="242" t="b">
        <f>'T1 2024'!T207</f>
        <v>0</v>
      </c>
      <c r="Y206" s="243">
        <f>'T2 2024'!S207</f>
        <v>0</v>
      </c>
      <c r="Z206" s="244">
        <f t="shared" si="58"/>
        <v>0</v>
      </c>
      <c r="AA206" s="245">
        <f t="shared" si="47"/>
        <v>0</v>
      </c>
      <c r="AB206" s="86"/>
      <c r="AC206" s="152">
        <f>'T2 2024'!S207</f>
        <v>0</v>
      </c>
      <c r="AD206" s="245">
        <f t="shared" si="59"/>
        <v>0</v>
      </c>
      <c r="AE206" s="86"/>
      <c r="AF206" s="92">
        <f t="shared" si="48"/>
        <v>0</v>
      </c>
      <c r="AG206" s="604"/>
      <c r="AH206" s="84"/>
      <c r="AI206" s="56">
        <f t="shared" si="49"/>
        <v>0</v>
      </c>
      <c r="AJ206" s="56">
        <f t="shared" si="50"/>
        <v>0</v>
      </c>
      <c r="AK206" s="56">
        <f t="shared" si="51"/>
        <v>0</v>
      </c>
      <c r="AL206" s="56">
        <f t="shared" si="52"/>
        <v>0</v>
      </c>
      <c r="AM206" s="56">
        <f t="shared" si="53"/>
        <v>0</v>
      </c>
      <c r="AN206" s="56">
        <f t="shared" si="54"/>
        <v>0</v>
      </c>
      <c r="AO206" s="56">
        <f t="shared" si="55"/>
        <v>0</v>
      </c>
    </row>
    <row r="207" spans="2:41" x14ac:dyDescent="0.25">
      <c r="B207" s="82"/>
      <c r="C207" s="246">
        <f>'T1 2024'!C208</f>
        <v>197</v>
      </c>
      <c r="D207" s="94">
        <f>'T1 2024'!D208</f>
        <v>0</v>
      </c>
      <c r="E207" s="142">
        <f>'T1 2024'!E208</f>
        <v>0</v>
      </c>
      <c r="F207" s="142">
        <f>'T1 2024'!F208</f>
        <v>0</v>
      </c>
      <c r="G207" s="142">
        <f>'T1 2024'!G208</f>
        <v>0</v>
      </c>
      <c r="H207" s="247">
        <f>'T1 2024'!H208</f>
        <v>0</v>
      </c>
      <c r="I207" s="248">
        <f>'T1 2024'!I208</f>
        <v>0</v>
      </c>
      <c r="J207" s="248">
        <f>'T1 2024'!J208</f>
        <v>0</v>
      </c>
      <c r="K207" s="249">
        <f>'T1 2024'!K208</f>
        <v>0</v>
      </c>
      <c r="L207" s="250">
        <f>'T2 2024'!H208</f>
        <v>0</v>
      </c>
      <c r="M207" s="250">
        <f>'T2 2024'!I208</f>
        <v>0</v>
      </c>
      <c r="N207" s="251">
        <f>'T2 2024'!J208</f>
        <v>0</v>
      </c>
      <c r="O207" s="247">
        <f>'T3 2024'!H208</f>
        <v>0</v>
      </c>
      <c r="P207" s="248">
        <f>'T3 2024'!I208</f>
        <v>0</v>
      </c>
      <c r="Q207" s="248">
        <f>'T3 2024'!J208</f>
        <v>0</v>
      </c>
      <c r="R207" s="248">
        <f>'T3 2024'!K208</f>
        <v>0</v>
      </c>
      <c r="S207" s="249">
        <f>'T3 2024'!L208</f>
        <v>0</v>
      </c>
      <c r="T207" s="252">
        <f>'T4 2024'!H208</f>
        <v>0</v>
      </c>
      <c r="U207" s="203">
        <f t="shared" si="56"/>
        <v>0</v>
      </c>
      <c r="V207" s="241">
        <f t="shared" si="57"/>
        <v>0</v>
      </c>
      <c r="W207" s="86"/>
      <c r="X207" s="242" t="b">
        <f>'T1 2024'!T208</f>
        <v>0</v>
      </c>
      <c r="Y207" s="243">
        <f>'T2 2024'!S208</f>
        <v>0</v>
      </c>
      <c r="Z207" s="244">
        <f t="shared" si="58"/>
        <v>0</v>
      </c>
      <c r="AA207" s="245">
        <f t="shared" si="47"/>
        <v>0</v>
      </c>
      <c r="AB207" s="86"/>
      <c r="AC207" s="152">
        <f>'T2 2024'!S208</f>
        <v>0</v>
      </c>
      <c r="AD207" s="245">
        <f t="shared" si="59"/>
        <v>0</v>
      </c>
      <c r="AE207" s="86"/>
      <c r="AF207" s="92">
        <f t="shared" si="48"/>
        <v>0</v>
      </c>
      <c r="AG207" s="604"/>
      <c r="AH207" s="84"/>
      <c r="AI207" s="56">
        <f t="shared" si="49"/>
        <v>0</v>
      </c>
      <c r="AJ207" s="56">
        <f t="shared" si="50"/>
        <v>0</v>
      </c>
      <c r="AK207" s="56">
        <f t="shared" si="51"/>
        <v>0</v>
      </c>
      <c r="AL207" s="56">
        <f t="shared" si="52"/>
        <v>0</v>
      </c>
      <c r="AM207" s="56">
        <f t="shared" si="53"/>
        <v>0</v>
      </c>
      <c r="AN207" s="56">
        <f t="shared" si="54"/>
        <v>0</v>
      </c>
      <c r="AO207" s="56">
        <f t="shared" si="55"/>
        <v>0</v>
      </c>
    </row>
    <row r="208" spans="2:41" x14ac:dyDescent="0.25">
      <c r="B208" s="82"/>
      <c r="C208" s="246">
        <f>'T1 2024'!C209</f>
        <v>198</v>
      </c>
      <c r="D208" s="94">
        <f>'T1 2024'!D209</f>
        <v>0</v>
      </c>
      <c r="E208" s="142">
        <f>'T1 2024'!E209</f>
        <v>0</v>
      </c>
      <c r="F208" s="142">
        <f>'T1 2024'!F209</f>
        <v>0</v>
      </c>
      <c r="G208" s="142">
        <f>'T1 2024'!G209</f>
        <v>0</v>
      </c>
      <c r="H208" s="247">
        <f>'T1 2024'!H209</f>
        <v>0</v>
      </c>
      <c r="I208" s="248">
        <f>'T1 2024'!I209</f>
        <v>0</v>
      </c>
      <c r="J208" s="248">
        <f>'T1 2024'!J209</f>
        <v>0</v>
      </c>
      <c r="K208" s="249">
        <f>'T1 2024'!K209</f>
        <v>0</v>
      </c>
      <c r="L208" s="250">
        <f>'T2 2024'!H209</f>
        <v>0</v>
      </c>
      <c r="M208" s="250">
        <f>'T2 2024'!I209</f>
        <v>0</v>
      </c>
      <c r="N208" s="251">
        <f>'T2 2024'!J209</f>
        <v>0</v>
      </c>
      <c r="O208" s="247">
        <f>'T3 2024'!H209</f>
        <v>0</v>
      </c>
      <c r="P208" s="248">
        <f>'T3 2024'!I209</f>
        <v>0</v>
      </c>
      <c r="Q208" s="248">
        <f>'T3 2024'!J209</f>
        <v>0</v>
      </c>
      <c r="R208" s="248">
        <f>'T3 2024'!K209</f>
        <v>0</v>
      </c>
      <c r="S208" s="249">
        <f>'T3 2024'!L209</f>
        <v>0</v>
      </c>
      <c r="T208" s="252">
        <f>'T4 2024'!H209</f>
        <v>0</v>
      </c>
      <c r="U208" s="203">
        <f t="shared" si="56"/>
        <v>0</v>
      </c>
      <c r="V208" s="241">
        <f t="shared" si="57"/>
        <v>0</v>
      </c>
      <c r="W208" s="86"/>
      <c r="X208" s="242" t="b">
        <f>'T1 2024'!T209</f>
        <v>0</v>
      </c>
      <c r="Y208" s="243">
        <f>'T2 2024'!S209</f>
        <v>0</v>
      </c>
      <c r="Z208" s="244">
        <f t="shared" si="58"/>
        <v>0</v>
      </c>
      <c r="AA208" s="245">
        <f t="shared" si="47"/>
        <v>0</v>
      </c>
      <c r="AB208" s="86"/>
      <c r="AC208" s="152">
        <f>'T2 2024'!S209</f>
        <v>0</v>
      </c>
      <c r="AD208" s="245">
        <f t="shared" si="59"/>
        <v>0</v>
      </c>
      <c r="AE208" s="86"/>
      <c r="AF208" s="92">
        <f t="shared" si="48"/>
        <v>0</v>
      </c>
      <c r="AG208" s="604"/>
      <c r="AH208" s="84"/>
      <c r="AI208" s="56">
        <f t="shared" si="49"/>
        <v>0</v>
      </c>
      <c r="AJ208" s="56">
        <f t="shared" si="50"/>
        <v>0</v>
      </c>
      <c r="AK208" s="56">
        <f t="shared" si="51"/>
        <v>0</v>
      </c>
      <c r="AL208" s="56">
        <f t="shared" si="52"/>
        <v>0</v>
      </c>
      <c r="AM208" s="56">
        <f t="shared" si="53"/>
        <v>0</v>
      </c>
      <c r="AN208" s="56">
        <f t="shared" si="54"/>
        <v>0</v>
      </c>
      <c r="AO208" s="56">
        <f t="shared" si="55"/>
        <v>0</v>
      </c>
    </row>
    <row r="209" spans="2:41" x14ac:dyDescent="0.25">
      <c r="B209" s="82"/>
      <c r="C209" s="246">
        <f>'T1 2024'!C210</f>
        <v>199</v>
      </c>
      <c r="D209" s="94">
        <f>'T1 2024'!D210</f>
        <v>0</v>
      </c>
      <c r="E209" s="142">
        <f>'T1 2024'!E210</f>
        <v>0</v>
      </c>
      <c r="F209" s="142">
        <f>'T1 2024'!F210</f>
        <v>0</v>
      </c>
      <c r="G209" s="142">
        <f>'T1 2024'!G210</f>
        <v>0</v>
      </c>
      <c r="H209" s="247">
        <f>'T1 2024'!H210</f>
        <v>0</v>
      </c>
      <c r="I209" s="248">
        <f>'T1 2024'!I210</f>
        <v>0</v>
      </c>
      <c r="J209" s="248">
        <f>'T1 2024'!J210</f>
        <v>0</v>
      </c>
      <c r="K209" s="249">
        <f>'T1 2024'!K210</f>
        <v>0</v>
      </c>
      <c r="L209" s="250">
        <f>'T2 2024'!H210</f>
        <v>0</v>
      </c>
      <c r="M209" s="250">
        <f>'T2 2024'!I210</f>
        <v>0</v>
      </c>
      <c r="N209" s="251">
        <f>'T2 2024'!J210</f>
        <v>0</v>
      </c>
      <c r="O209" s="247">
        <f>'T3 2024'!H210</f>
        <v>0</v>
      </c>
      <c r="P209" s="248">
        <f>'T3 2024'!I210</f>
        <v>0</v>
      </c>
      <c r="Q209" s="248">
        <f>'T3 2024'!J210</f>
        <v>0</v>
      </c>
      <c r="R209" s="248">
        <f>'T3 2024'!K210</f>
        <v>0</v>
      </c>
      <c r="S209" s="249">
        <f>'T3 2024'!L210</f>
        <v>0</v>
      </c>
      <c r="T209" s="252">
        <f>'T4 2024'!H210</f>
        <v>0</v>
      </c>
      <c r="U209" s="203">
        <f t="shared" si="56"/>
        <v>0</v>
      </c>
      <c r="V209" s="241">
        <f t="shared" si="57"/>
        <v>0</v>
      </c>
      <c r="W209" s="86"/>
      <c r="X209" s="242" t="b">
        <f>'T1 2024'!T210</f>
        <v>0</v>
      </c>
      <c r="Y209" s="243">
        <f>'T2 2024'!S210</f>
        <v>0</v>
      </c>
      <c r="Z209" s="244">
        <f t="shared" si="58"/>
        <v>0</v>
      </c>
      <c r="AA209" s="245">
        <f t="shared" si="47"/>
        <v>0</v>
      </c>
      <c r="AB209" s="86"/>
      <c r="AC209" s="152">
        <f>'T2 2024'!S210</f>
        <v>0</v>
      </c>
      <c r="AD209" s="245">
        <f t="shared" si="59"/>
        <v>0</v>
      </c>
      <c r="AE209" s="86"/>
      <c r="AF209" s="92">
        <f t="shared" si="48"/>
        <v>0</v>
      </c>
      <c r="AG209" s="604"/>
      <c r="AH209" s="84"/>
      <c r="AI209" s="56">
        <f t="shared" si="49"/>
        <v>0</v>
      </c>
      <c r="AJ209" s="56">
        <f t="shared" si="50"/>
        <v>0</v>
      </c>
      <c r="AK209" s="56">
        <f t="shared" si="51"/>
        <v>0</v>
      </c>
      <c r="AL209" s="56">
        <f t="shared" si="52"/>
        <v>0</v>
      </c>
      <c r="AM209" s="56">
        <f t="shared" si="53"/>
        <v>0</v>
      </c>
      <c r="AN209" s="56">
        <f t="shared" si="54"/>
        <v>0</v>
      </c>
      <c r="AO209" s="56">
        <f t="shared" si="55"/>
        <v>0</v>
      </c>
    </row>
    <row r="210" spans="2:41" x14ac:dyDescent="0.25">
      <c r="B210" s="82"/>
      <c r="C210" s="246">
        <f>'T1 2024'!C211</f>
        <v>200</v>
      </c>
      <c r="D210" s="95">
        <f>'T1 2024'!D211</f>
        <v>0</v>
      </c>
      <c r="E210" s="142">
        <f>'T1 2024'!E211</f>
        <v>0</v>
      </c>
      <c r="F210" s="142">
        <f>'T1 2024'!F211</f>
        <v>0</v>
      </c>
      <c r="G210" s="142">
        <f>'T1 2024'!G211</f>
        <v>0</v>
      </c>
      <c r="H210" s="247">
        <f>'T1 2024'!H211</f>
        <v>0</v>
      </c>
      <c r="I210" s="248">
        <f>'T1 2024'!I211</f>
        <v>0</v>
      </c>
      <c r="J210" s="248">
        <f>'T1 2024'!J211</f>
        <v>0</v>
      </c>
      <c r="K210" s="249">
        <f>'T1 2024'!K211</f>
        <v>0</v>
      </c>
      <c r="L210" s="250">
        <f>'T2 2024'!H211</f>
        <v>0</v>
      </c>
      <c r="M210" s="250">
        <f>'T2 2024'!I211</f>
        <v>0</v>
      </c>
      <c r="N210" s="251">
        <f>'T2 2024'!J211</f>
        <v>0</v>
      </c>
      <c r="O210" s="247">
        <f>'T3 2024'!H211</f>
        <v>0</v>
      </c>
      <c r="P210" s="248">
        <f>'T3 2024'!I211</f>
        <v>0</v>
      </c>
      <c r="Q210" s="248">
        <f>'T3 2024'!J211</f>
        <v>0</v>
      </c>
      <c r="R210" s="248">
        <f>'T3 2024'!K211</f>
        <v>0</v>
      </c>
      <c r="S210" s="249">
        <f>'T3 2024'!L211</f>
        <v>0</v>
      </c>
      <c r="T210" s="252">
        <f>'T4 2024'!H211</f>
        <v>0</v>
      </c>
      <c r="U210" s="203">
        <f t="shared" si="56"/>
        <v>0</v>
      </c>
      <c r="V210" s="241">
        <f t="shared" si="57"/>
        <v>0</v>
      </c>
      <c r="W210" s="86"/>
      <c r="X210" s="242" t="b">
        <f>'T1 2024'!T211</f>
        <v>0</v>
      </c>
      <c r="Y210" s="243">
        <f>'T2 2024'!S211</f>
        <v>0</v>
      </c>
      <c r="Z210" s="244">
        <f t="shared" si="58"/>
        <v>0</v>
      </c>
      <c r="AA210" s="245">
        <f t="shared" ref="AA210" si="60">(Z210)*0.24</f>
        <v>0</v>
      </c>
      <c r="AB210" s="86"/>
      <c r="AC210" s="152">
        <f>'T2 2024'!S211</f>
        <v>0</v>
      </c>
      <c r="AD210" s="245">
        <f t="shared" si="59"/>
        <v>0</v>
      </c>
      <c r="AE210" s="86"/>
      <c r="AF210" s="92">
        <f t="shared" si="48"/>
        <v>0</v>
      </c>
      <c r="AG210" s="604"/>
      <c r="AH210" s="84"/>
      <c r="AI210" s="56">
        <f>IF(AF210&lt;29.9,IF(AF210&gt;0.1,1,0),0)</f>
        <v>0</v>
      </c>
      <c r="AJ210" s="56">
        <f>IF(AF210&lt;39.9,IF(AF210&gt;29.9,1,0),0)</f>
        <v>0</v>
      </c>
      <c r="AK210" s="56">
        <f>IF(AF210&lt;49.9,IF(AF210&gt;39.9,1,0),0)</f>
        <v>0</v>
      </c>
      <c r="AL210" s="56">
        <f>IF(AF210&lt;59.9,IF(AF210&gt;49.9,1,0),0)</f>
        <v>0</v>
      </c>
      <c r="AM210" s="56">
        <f>IF(AF210&lt;69.9,IF(AF210&gt;59.9,1,0),0)</f>
        <v>0</v>
      </c>
      <c r="AN210" s="56">
        <f>IF(AF210&lt;79.9,IF(AF210&gt;69.9,1,0),0)</f>
        <v>0</v>
      </c>
      <c r="AO210" s="56">
        <f>IF(AF210&lt;101,IF(AF210&gt;79.9,1,0),0)</f>
        <v>0</v>
      </c>
    </row>
    <row r="211" spans="2:41" ht="13.8" thickBot="1" x14ac:dyDescent="0.3">
      <c r="B211" s="82"/>
      <c r="C211" s="253"/>
      <c r="D211" s="254"/>
      <c r="E211" s="254"/>
      <c r="F211" s="254"/>
      <c r="G211" s="254"/>
      <c r="H211" s="255"/>
      <c r="I211" s="256"/>
      <c r="J211" s="256"/>
      <c r="K211" s="257"/>
      <c r="L211" s="258"/>
      <c r="M211" s="256"/>
      <c r="N211" s="259"/>
      <c r="O211" s="255"/>
      <c r="P211" s="256"/>
      <c r="Q211" s="256"/>
      <c r="R211" s="256"/>
      <c r="S211" s="257"/>
      <c r="T211" s="260"/>
      <c r="U211" s="261"/>
      <c r="V211" s="262"/>
      <c r="W211" s="99"/>
      <c r="X211" s="263"/>
      <c r="Y211" s="443"/>
      <c r="Z211" s="264"/>
      <c r="AA211" s="262"/>
      <c r="AB211" s="99"/>
      <c r="AC211" s="102"/>
      <c r="AD211" s="262"/>
      <c r="AE211" s="99"/>
      <c r="AF211" s="103"/>
      <c r="AG211" s="605"/>
      <c r="AH211" s="84"/>
    </row>
    <row r="212" spans="2:41" ht="18" customHeight="1" thickBot="1" x14ac:dyDescent="0.3">
      <c r="B212" s="82"/>
      <c r="C212" s="265">
        <f>'T1 2024'!C213</f>
        <v>0</v>
      </c>
      <c r="D212" s="626"/>
      <c r="E212" s="626"/>
      <c r="F212" s="626"/>
      <c r="G212" s="626"/>
      <c r="H212" s="626"/>
      <c r="I212" s="626"/>
      <c r="J212" s="626"/>
      <c r="K212" s="626"/>
      <c r="L212" s="626"/>
      <c r="M212" s="626"/>
      <c r="N212" s="626"/>
      <c r="O212" s="626"/>
      <c r="P212" s="626"/>
      <c r="Q212" s="626"/>
      <c r="R212" s="626"/>
      <c r="S212" s="626"/>
      <c r="T212" s="626"/>
      <c r="U212" s="626"/>
      <c r="V212" s="626"/>
      <c r="W212" s="626"/>
      <c r="X212" s="626"/>
      <c r="Y212" s="626"/>
      <c r="Z212" s="626"/>
      <c r="AA212" s="626"/>
      <c r="AB212" s="626"/>
      <c r="AC212" s="626"/>
      <c r="AD212" s="626"/>
      <c r="AE212" s="626"/>
      <c r="AF212" s="626"/>
      <c r="AG212" s="627"/>
      <c r="AH212" s="84"/>
    </row>
    <row r="213" spans="2:41" ht="6" customHeight="1" thickBot="1" x14ac:dyDescent="0.3">
      <c r="B213" s="118"/>
      <c r="AF213" s="124"/>
      <c r="AG213" s="125"/>
      <c r="AH213" s="126"/>
    </row>
  </sheetData>
  <customSheetViews>
    <customSheetView guid="{63EE507A-9AF3-4474-9015-B549F6E48985}" showPageBreaks="1" fitToPage="1" view="pageBreakPreview" topLeftCell="A8">
      <selection activeCell="G17" sqref="G17"/>
      <pageMargins left="0.74803149606299213" right="0.74803149606299213" top="0.78740157480314965" bottom="0.78740157480314965" header="0.51181102362204722" footer="0.51181102362204722"/>
      <pageSetup paperSize="8" orientation="portrait" horizontalDpi="4294967292" verticalDpi="4294967295" r:id="rId1"/>
      <headerFooter alignWithMargins="0">
        <oddFooter>&amp;CEGD MARK SHEET GR 12 FINAL&amp;Rver 2010.1</oddFooter>
      </headerFooter>
    </customSheetView>
  </customSheetViews>
  <mergeCells count="19">
    <mergeCell ref="D212:AG212"/>
    <mergeCell ref="AC8:AC9"/>
    <mergeCell ref="C10:D10"/>
    <mergeCell ref="O8:S8"/>
    <mergeCell ref="E6:E9"/>
    <mergeCell ref="V8:V9"/>
    <mergeCell ref="U8:U9"/>
    <mergeCell ref="F6:F9"/>
    <mergeCell ref="G6:G9"/>
    <mergeCell ref="C2:AG3"/>
    <mergeCell ref="C4:AG4"/>
    <mergeCell ref="AG8:AG211"/>
    <mergeCell ref="C5:AG5"/>
    <mergeCell ref="L8:N8"/>
    <mergeCell ref="X8:AA8"/>
    <mergeCell ref="C6:D9"/>
    <mergeCell ref="H6:AG7"/>
    <mergeCell ref="AF8:AF9"/>
    <mergeCell ref="H8:K8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69" orientation="portrait" horizontalDpi="1200" verticalDpi="1200" r:id="rId2"/>
  <headerFooter alignWithMargins="0">
    <oddFooter>&amp;CEGD MARK SHEET GR 12 FINAL&amp;Rver 2010.1</oddFooter>
  </headerFooter>
  <ignoredErrors>
    <ignoredError sqref="AE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AW215"/>
  <sheetViews>
    <sheetView view="pageBreakPreview" zoomScale="80" zoomScaleSheetLayoutView="80" workbookViewId="0">
      <pane ySplit="11" topLeftCell="A12" activePane="bottomLeft" state="frozen"/>
      <selection pane="bottomLeft"/>
    </sheetView>
  </sheetViews>
  <sheetFormatPr defaultColWidth="9.109375" defaultRowHeight="16.8" x14ac:dyDescent="0.3"/>
  <cols>
    <col min="1" max="1" width="0.6640625" style="4" customWidth="1"/>
    <col min="2" max="2" width="1.6640625" style="4" customWidth="1"/>
    <col min="3" max="3" width="5.109375" style="11" customWidth="1"/>
    <col min="4" max="4" width="33.5546875" style="4" customWidth="1"/>
    <col min="5" max="7" width="10.6640625" style="4" hidden="1" customWidth="1"/>
    <col min="8" max="16" width="4.109375" style="11" customWidth="1"/>
    <col min="17" max="17" width="4.109375" style="14" customWidth="1"/>
    <col min="18" max="18" width="4.109375" style="12" customWidth="1"/>
    <col min="19" max="23" width="4.109375" style="11" customWidth="1"/>
    <col min="24" max="24" width="4.109375" style="14" customWidth="1"/>
    <col min="25" max="25" width="4.109375" style="11" customWidth="1"/>
    <col min="26" max="27" width="4.109375" style="12" customWidth="1"/>
    <col min="28" max="28" width="4.109375" style="11" customWidth="1"/>
    <col min="29" max="30" width="4.109375" style="11" hidden="1" customWidth="1"/>
    <col min="31" max="31" width="4.109375" style="11" customWidth="1"/>
    <col min="32" max="32" width="4.109375" style="14" customWidth="1"/>
    <col min="33" max="33" width="6.33203125" style="15" customWidth="1"/>
    <col min="34" max="34" width="4.5546875" style="13" customWidth="1"/>
    <col min="35" max="35" width="2.109375" style="4" customWidth="1"/>
    <col min="36" max="36" width="0.44140625" style="4" customWidth="1"/>
    <col min="37" max="43" width="4" style="378" hidden="1" customWidth="1"/>
    <col min="44" max="46" width="4" style="379" hidden="1" customWidth="1"/>
    <col min="47" max="47" width="9.109375" style="377" hidden="1" customWidth="1"/>
    <col min="48" max="49" width="9.109375" style="4" hidden="1" customWidth="1"/>
    <col min="50" max="16384" width="9.109375" style="4"/>
  </cols>
  <sheetData>
    <row r="1" spans="2:48" ht="6" customHeight="1" thickBot="1" x14ac:dyDescent="0.35">
      <c r="B1" s="155"/>
      <c r="C1" s="156"/>
      <c r="D1" s="157"/>
      <c r="E1" s="157"/>
      <c r="F1" s="157"/>
      <c r="G1" s="157"/>
      <c r="H1" s="156"/>
      <c r="I1" s="156"/>
      <c r="J1" s="156"/>
      <c r="K1" s="156"/>
      <c r="L1" s="156"/>
      <c r="M1" s="156"/>
      <c r="N1" s="156"/>
      <c r="O1" s="156"/>
      <c r="P1" s="156"/>
      <c r="Q1" s="158"/>
      <c r="R1" s="159"/>
      <c r="S1" s="156"/>
      <c r="T1" s="156"/>
      <c r="U1" s="156"/>
      <c r="V1" s="156"/>
      <c r="W1" s="156"/>
      <c r="X1" s="158"/>
      <c r="Y1" s="156"/>
      <c r="Z1" s="159"/>
      <c r="AA1" s="159"/>
      <c r="AB1" s="156"/>
      <c r="AC1" s="156"/>
      <c r="AD1" s="156"/>
      <c r="AE1" s="156"/>
      <c r="AF1" s="158"/>
      <c r="AG1" s="160"/>
      <c r="AH1" s="161"/>
      <c r="AI1" s="162"/>
    </row>
    <row r="2" spans="2:48" ht="18.600000000000001" x14ac:dyDescent="0.45">
      <c r="B2" s="1"/>
      <c r="C2" s="497" t="str">
        <f>'T1 2024'!C2</f>
        <v>SCHOOL's NAME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9"/>
      <c r="AI2" s="163"/>
    </row>
    <row r="3" spans="2:48" ht="19.5" customHeight="1" thickBot="1" x14ac:dyDescent="0.5">
      <c r="B3" s="1"/>
      <c r="C3" s="500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2"/>
      <c r="AI3" s="163"/>
    </row>
    <row r="4" spans="2:48" ht="18.600000000000001" x14ac:dyDescent="0.45">
      <c r="B4" s="1"/>
      <c r="C4" s="463" t="str">
        <f>'T1 2024'!C4:X4</f>
        <v>ENGINEERING GRAPHICS AND DESIGN 2024 V.1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5"/>
      <c r="AI4" s="163"/>
    </row>
    <row r="5" spans="2:48" ht="24" customHeight="1" thickBot="1" x14ac:dyDescent="0.5">
      <c r="B5" s="1"/>
      <c r="C5" s="466" t="str">
        <f>'T1 2024'!C5:X5</f>
        <v>RECORDING SHEET          GRADE 11         CLASS__11__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8"/>
      <c r="AI5" s="3"/>
    </row>
    <row r="6" spans="2:48" ht="24" customHeight="1" thickBot="1" x14ac:dyDescent="0.5">
      <c r="B6" s="1"/>
      <c r="C6" s="689" t="s">
        <v>127</v>
      </c>
      <c r="D6" s="690"/>
      <c r="E6" s="673">
        <f>'T1 2024'!E6:E9</f>
        <v>0</v>
      </c>
      <c r="F6" s="673">
        <f>'T1 2024'!F6:F9</f>
        <v>0</v>
      </c>
      <c r="G6" s="673">
        <f>'T1 2024'!G6:G9</f>
        <v>0</v>
      </c>
      <c r="H6" s="695" t="s">
        <v>32</v>
      </c>
      <c r="I6" s="696"/>
      <c r="J6" s="696"/>
      <c r="K6" s="696"/>
      <c r="L6" s="696"/>
      <c r="M6" s="696"/>
      <c r="N6" s="696"/>
      <c r="O6" s="696"/>
      <c r="P6" s="696"/>
      <c r="Q6" s="696"/>
      <c r="R6" s="696"/>
      <c r="S6" s="696"/>
      <c r="T6" s="696"/>
      <c r="U6" s="696"/>
      <c r="V6" s="696"/>
      <c r="W6" s="696"/>
      <c r="X6" s="696"/>
      <c r="Y6" s="696"/>
      <c r="Z6" s="696"/>
      <c r="AA6" s="696"/>
      <c r="AB6" s="696"/>
      <c r="AC6" s="696"/>
      <c r="AD6" s="696"/>
      <c r="AE6" s="696"/>
      <c r="AF6" s="696"/>
      <c r="AG6" s="696"/>
      <c r="AH6" s="697"/>
      <c r="AI6" s="3"/>
    </row>
    <row r="7" spans="2:48" ht="14.25" customHeight="1" thickBot="1" x14ac:dyDescent="0.3">
      <c r="B7" s="1"/>
      <c r="C7" s="691"/>
      <c r="D7" s="692"/>
      <c r="E7" s="674"/>
      <c r="F7" s="674"/>
      <c r="G7" s="674"/>
      <c r="H7" s="666" t="s">
        <v>6</v>
      </c>
      <c r="I7" s="667"/>
      <c r="J7" s="667"/>
      <c r="K7" s="667"/>
      <c r="L7" s="668"/>
      <c r="M7" s="444"/>
      <c r="N7" s="717" t="s">
        <v>64</v>
      </c>
      <c r="O7" s="718"/>
      <c r="P7" s="671" t="s">
        <v>50</v>
      </c>
      <c r="Q7" s="672"/>
      <c r="R7" s="666" t="s">
        <v>86</v>
      </c>
      <c r="S7" s="667"/>
      <c r="T7" s="667"/>
      <c r="U7" s="667"/>
      <c r="V7" s="667"/>
      <c r="W7" s="671" t="s">
        <v>50</v>
      </c>
      <c r="X7" s="672"/>
      <c r="Y7" s="666" t="s">
        <v>6</v>
      </c>
      <c r="Z7" s="668"/>
      <c r="AA7" s="666" t="s">
        <v>86</v>
      </c>
      <c r="AB7" s="667"/>
      <c r="AC7" s="667"/>
      <c r="AD7" s="668"/>
      <c r="AE7" s="706" t="s">
        <v>50</v>
      </c>
      <c r="AF7" s="707"/>
      <c r="AG7" s="707"/>
      <c r="AH7" s="708"/>
      <c r="AI7" s="164"/>
      <c r="AJ7" s="4" t="s">
        <v>1</v>
      </c>
    </row>
    <row r="8" spans="2:48" ht="13.5" customHeight="1" x14ac:dyDescent="0.25">
      <c r="B8" s="1"/>
      <c r="C8" s="691"/>
      <c r="D8" s="692"/>
      <c r="E8" s="674"/>
      <c r="F8" s="674"/>
      <c r="G8" s="674"/>
      <c r="H8" s="683" t="s">
        <v>81</v>
      </c>
      <c r="I8" s="642" t="s">
        <v>82</v>
      </c>
      <c r="J8" s="676" t="s">
        <v>93</v>
      </c>
      <c r="K8" s="677"/>
      <c r="L8" s="642" t="s">
        <v>83</v>
      </c>
      <c r="M8" s="664" t="s">
        <v>124</v>
      </c>
      <c r="N8" s="656" t="s">
        <v>84</v>
      </c>
      <c r="O8" s="652" t="s">
        <v>85</v>
      </c>
      <c r="P8" s="664" t="s">
        <v>125</v>
      </c>
      <c r="Q8" s="650" t="s">
        <v>59</v>
      </c>
      <c r="R8" s="719" t="s">
        <v>95</v>
      </c>
      <c r="S8" s="654" t="s">
        <v>99</v>
      </c>
      <c r="T8" s="654" t="s">
        <v>98</v>
      </c>
      <c r="U8" s="654" t="s">
        <v>96</v>
      </c>
      <c r="V8" s="713" t="s">
        <v>97</v>
      </c>
      <c r="W8" s="715" t="s">
        <v>94</v>
      </c>
      <c r="X8" s="650" t="s">
        <v>89</v>
      </c>
      <c r="Y8" s="723" t="s">
        <v>33</v>
      </c>
      <c r="Z8" s="642" t="s">
        <v>35</v>
      </c>
      <c r="AA8" s="644" t="s">
        <v>34</v>
      </c>
      <c r="AB8" s="680" t="s">
        <v>35</v>
      </c>
      <c r="AC8" s="669" t="s">
        <v>78</v>
      </c>
      <c r="AD8" s="721" t="s">
        <v>79</v>
      </c>
      <c r="AE8" s="709" t="s">
        <v>80</v>
      </c>
      <c r="AF8" s="650" t="s">
        <v>36</v>
      </c>
      <c r="AG8" s="711" t="s">
        <v>51</v>
      </c>
      <c r="AH8" s="698" t="s">
        <v>37</v>
      </c>
      <c r="AI8" s="3"/>
      <c r="AK8" s="378">
        <f t="shared" ref="AK8:AQ8" si="0">SUM(AK12:AK211)</f>
        <v>0</v>
      </c>
      <c r="AL8" s="378">
        <f t="shared" si="0"/>
        <v>0</v>
      </c>
      <c r="AM8" s="378">
        <f t="shared" si="0"/>
        <v>0</v>
      </c>
      <c r="AN8" s="378">
        <f t="shared" si="0"/>
        <v>0</v>
      </c>
      <c r="AO8" s="378">
        <f t="shared" si="0"/>
        <v>0</v>
      </c>
      <c r="AP8" s="378">
        <f t="shared" si="0"/>
        <v>0</v>
      </c>
      <c r="AQ8" s="378">
        <f t="shared" si="0"/>
        <v>0</v>
      </c>
    </row>
    <row r="9" spans="2:48" ht="162.75" customHeight="1" thickBot="1" x14ac:dyDescent="0.3">
      <c r="B9" s="1"/>
      <c r="C9" s="693"/>
      <c r="D9" s="694"/>
      <c r="E9" s="675"/>
      <c r="F9" s="675"/>
      <c r="G9" s="675"/>
      <c r="H9" s="684"/>
      <c r="I9" s="643"/>
      <c r="J9" s="678"/>
      <c r="K9" s="679"/>
      <c r="L9" s="643"/>
      <c r="M9" s="665"/>
      <c r="N9" s="657"/>
      <c r="O9" s="653"/>
      <c r="P9" s="665"/>
      <c r="Q9" s="651"/>
      <c r="R9" s="720"/>
      <c r="S9" s="655"/>
      <c r="T9" s="655"/>
      <c r="U9" s="655"/>
      <c r="V9" s="714"/>
      <c r="W9" s="716"/>
      <c r="X9" s="651"/>
      <c r="Y9" s="724"/>
      <c r="Z9" s="643"/>
      <c r="AA9" s="645"/>
      <c r="AB9" s="681"/>
      <c r="AC9" s="670"/>
      <c r="AD9" s="722"/>
      <c r="AE9" s="710"/>
      <c r="AF9" s="651"/>
      <c r="AG9" s="712"/>
      <c r="AH9" s="699"/>
      <c r="AI9" s="3"/>
      <c r="AK9" s="380" t="s">
        <v>72</v>
      </c>
      <c r="AL9" s="381" t="s">
        <v>73</v>
      </c>
      <c r="AM9" s="381" t="s">
        <v>67</v>
      </c>
      <c r="AN9" s="381" t="s">
        <v>68</v>
      </c>
      <c r="AO9" s="381" t="s">
        <v>69</v>
      </c>
      <c r="AP9" s="381" t="s">
        <v>70</v>
      </c>
      <c r="AQ9" s="381" t="s">
        <v>71</v>
      </c>
    </row>
    <row r="10" spans="2:48" ht="15" customHeight="1" thickBot="1" x14ac:dyDescent="0.3">
      <c r="B10" s="1"/>
      <c r="C10" s="520" t="s">
        <v>10</v>
      </c>
      <c r="D10" s="682"/>
      <c r="E10" s="104"/>
      <c r="F10" s="104"/>
      <c r="G10" s="104"/>
      <c r="H10" s="167">
        <v>10</v>
      </c>
      <c r="I10" s="168">
        <v>10</v>
      </c>
      <c r="J10" s="168">
        <v>10</v>
      </c>
      <c r="K10" s="168">
        <v>10</v>
      </c>
      <c r="L10" s="168">
        <v>10</v>
      </c>
      <c r="M10" s="449">
        <v>29</v>
      </c>
      <c r="N10" s="168">
        <v>10</v>
      </c>
      <c r="O10" s="169">
        <v>10</v>
      </c>
      <c r="P10" s="449">
        <v>11</v>
      </c>
      <c r="Q10" s="170">
        <v>40</v>
      </c>
      <c r="R10" s="167">
        <v>10</v>
      </c>
      <c r="S10" s="168">
        <v>10</v>
      </c>
      <c r="T10" s="168">
        <v>10</v>
      </c>
      <c r="U10" s="168">
        <v>10</v>
      </c>
      <c r="V10" s="171">
        <v>10</v>
      </c>
      <c r="W10" s="399">
        <f>SUM(R10:V10)</f>
        <v>50</v>
      </c>
      <c r="X10" s="170">
        <v>35</v>
      </c>
      <c r="Y10" s="173">
        <v>10</v>
      </c>
      <c r="Z10" s="174">
        <v>10</v>
      </c>
      <c r="AA10" s="174">
        <v>10</v>
      </c>
      <c r="AB10" s="175">
        <v>10</v>
      </c>
      <c r="AC10" s="176">
        <v>10</v>
      </c>
      <c r="AD10" s="177">
        <v>10</v>
      </c>
      <c r="AE10" s="172"/>
      <c r="AF10" s="170">
        <v>25</v>
      </c>
      <c r="AG10" s="178" t="s">
        <v>2</v>
      </c>
      <c r="AH10" s="179" t="s">
        <v>3</v>
      </c>
      <c r="AI10" s="3"/>
    </row>
    <row r="11" spans="2:48" ht="15" hidden="1" customHeight="1" x14ac:dyDescent="0.3">
      <c r="B11" s="1"/>
      <c r="C11" s="180"/>
      <c r="D11" s="181"/>
      <c r="E11" s="182"/>
      <c r="F11" s="182"/>
      <c r="G11" s="182"/>
      <c r="H11" s="183"/>
      <c r="I11" s="183"/>
      <c r="J11" s="183"/>
      <c r="K11" s="183"/>
      <c r="L11" s="183"/>
      <c r="M11" s="450"/>
      <c r="N11" s="183"/>
      <c r="O11" s="183"/>
      <c r="P11" s="450"/>
      <c r="Q11" s="184"/>
      <c r="R11" s="183"/>
      <c r="S11" s="185"/>
      <c r="T11" s="186"/>
      <c r="U11" s="187">
        <f>(100/U10)*0.15</f>
        <v>1.5</v>
      </c>
      <c r="V11" s="188"/>
      <c r="W11" s="190"/>
      <c r="X11" s="191"/>
      <c r="Y11" s="192" t="e">
        <f>#REF!*#REF!</f>
        <v>#REF!</v>
      </c>
      <c r="Z11" s="183">
        <f>COUNT(V10,#REF!)</f>
        <v>1</v>
      </c>
      <c r="AA11" s="189"/>
      <c r="AB11" s="183"/>
      <c r="AC11" s="193"/>
      <c r="AD11" s="193"/>
      <c r="AE11" s="194"/>
      <c r="AF11" s="195"/>
      <c r="AG11" s="196"/>
      <c r="AH11" s="197"/>
      <c r="AI11" s="3"/>
    </row>
    <row r="12" spans="2:48" x14ac:dyDescent="0.25">
      <c r="B12" s="1"/>
      <c r="C12" s="29">
        <f>'T1 2024'!C12</f>
        <v>1</v>
      </c>
      <c r="D12" s="59">
        <f>'T1 2024'!D12</f>
        <v>0</v>
      </c>
      <c r="E12" s="53">
        <f>'T1 2024'!E12</f>
        <v>0</v>
      </c>
      <c r="F12" s="53">
        <f>'T1 2024'!F12</f>
        <v>0</v>
      </c>
      <c r="G12" s="53">
        <f>'T1 2024'!G12</f>
        <v>0</v>
      </c>
      <c r="H12" s="393"/>
      <c r="I12" s="393"/>
      <c r="J12" s="71"/>
      <c r="K12" s="71"/>
      <c r="L12" s="71"/>
      <c r="M12" s="451">
        <f>((SUM(H12:L12))/50)*29</f>
        <v>0</v>
      </c>
      <c r="N12" s="71"/>
      <c r="O12" s="72"/>
      <c r="P12" s="451">
        <f>(SUM(N12:O12)/20)*11</f>
        <v>0</v>
      </c>
      <c r="Q12" s="452">
        <f>P12+M12</f>
        <v>0</v>
      </c>
      <c r="R12" s="394"/>
      <c r="S12" s="395"/>
      <c r="T12" s="396"/>
      <c r="U12" s="396"/>
      <c r="V12" s="397"/>
      <c r="W12" s="28">
        <f>SUM(R12:V12)</f>
        <v>0</v>
      </c>
      <c r="X12" s="39">
        <f>(W12/5)*3.5</f>
        <v>0</v>
      </c>
      <c r="Y12" s="68"/>
      <c r="Z12" s="67"/>
      <c r="AA12" s="67"/>
      <c r="AB12" s="69"/>
      <c r="AC12" s="68"/>
      <c r="AD12" s="69"/>
      <c r="AE12" s="199">
        <f t="shared" ref="AE12" si="1">COUNT(Y12:AD12)</f>
        <v>0</v>
      </c>
      <c r="AF12" s="200" t="b">
        <f t="shared" ref="AF12:AF43" si="2">IF(AE12=4,(SUM(Y12:AB12)/4)*2.5,IF(AE12=6,(SUM(Y12:AD12)/6)*2.5))</f>
        <v>0</v>
      </c>
      <c r="AG12" s="201">
        <f t="shared" ref="AG12:AG43" si="3">AF12+X12+Q12</f>
        <v>0</v>
      </c>
      <c r="AH12" s="202">
        <f t="shared" ref="AH12:AH43" si="4">IF(AG12&gt;79,7,IF(AG12&gt;69,6,IF(AG12&gt;59,5,IF(AG12&gt;49,4,IF(AG12&gt;39,3,IF(AG12&gt;29,2,1))))))</f>
        <v>1</v>
      </c>
      <c r="AI12" s="3"/>
      <c r="AK12" s="382">
        <f t="shared" ref="AK12:AK43" si="5">IF(AG12&lt;29.9,IF(AG12&gt;0.1,1,0),0)</f>
        <v>0</v>
      </c>
      <c r="AL12" s="382">
        <f t="shared" ref="AL12:AL43" si="6">IF(AG12&lt;39.9,IF(AG12&gt;29.9,1,0),0)</f>
        <v>0</v>
      </c>
      <c r="AM12" s="382">
        <f t="shared" ref="AM12:AM43" si="7">IF(AG12&lt;49.9,IF(AG12&gt;39.9,1,0),0)</f>
        <v>0</v>
      </c>
      <c r="AN12" s="382">
        <f t="shared" ref="AN12:AN43" si="8">IF(AG12&lt;59.9,IF(AG12&gt;49.9,1,0),0)</f>
        <v>0</v>
      </c>
      <c r="AO12" s="382">
        <f t="shared" ref="AO12:AO43" si="9">IF(AG12&lt;69.9,IF(AG12&gt;59.9,1,0),0)</f>
        <v>0</v>
      </c>
      <c r="AP12" s="382">
        <f t="shared" ref="AP12:AP43" si="10">IF(AG12&lt;79.9,IF(AG12&gt;69.9,1,0),0)</f>
        <v>0</v>
      </c>
      <c r="AQ12" s="382">
        <f t="shared" ref="AQ12:AQ43" si="11">IF(AG12&lt;101,IF(AG12&gt;79.9,1,0),0)</f>
        <v>0</v>
      </c>
      <c r="AR12" s="379" t="s">
        <v>91</v>
      </c>
      <c r="AV12" s="379" t="s">
        <v>91</v>
      </c>
    </row>
    <row r="13" spans="2:48" x14ac:dyDescent="0.25">
      <c r="B13" s="1"/>
      <c r="C13" s="29">
        <f>'T1 2024'!C13</f>
        <v>2</v>
      </c>
      <c r="D13" s="63">
        <f>'T1 2024'!D13</f>
        <v>0</v>
      </c>
      <c r="E13" s="62">
        <f>'T1 2024'!E13</f>
        <v>0</v>
      </c>
      <c r="F13" s="62">
        <f>'T1 2024'!F13</f>
        <v>0</v>
      </c>
      <c r="G13" s="62">
        <f>'T1 2024'!G13</f>
        <v>0</v>
      </c>
      <c r="H13" s="393"/>
      <c r="I13" s="393"/>
      <c r="J13" s="71"/>
      <c r="K13" s="71"/>
      <c r="L13" s="71"/>
      <c r="M13" s="451">
        <f t="shared" ref="M13:M76" si="12">((SUM(H13:L13))/50)*29</f>
        <v>0</v>
      </c>
      <c r="N13" s="71"/>
      <c r="O13" s="72"/>
      <c r="P13" s="451">
        <f t="shared" ref="P13:P76" si="13">(SUM(N13:O13)/20)*11</f>
        <v>0</v>
      </c>
      <c r="Q13" s="452">
        <f t="shared" ref="Q13:Q76" si="14">P13+M13</f>
        <v>0</v>
      </c>
      <c r="R13" s="68"/>
      <c r="S13" s="198"/>
      <c r="T13" s="70"/>
      <c r="U13" s="70"/>
      <c r="V13" s="398"/>
      <c r="W13" s="28">
        <f t="shared" ref="W13:W76" si="15">SUM(R13:V13)</f>
        <v>0</v>
      </c>
      <c r="X13" s="39">
        <f t="shared" ref="X13:X76" si="16">(W13/5)*3.5</f>
        <v>0</v>
      </c>
      <c r="Y13" s="68"/>
      <c r="Z13" s="67"/>
      <c r="AA13" s="67"/>
      <c r="AB13" s="69"/>
      <c r="AC13" s="68"/>
      <c r="AD13" s="69"/>
      <c r="AE13" s="199">
        <f t="shared" ref="AE13:AE76" si="17">COUNT(Y13:AD13)</f>
        <v>0</v>
      </c>
      <c r="AF13" s="200" t="b">
        <f t="shared" si="2"/>
        <v>0</v>
      </c>
      <c r="AG13" s="201">
        <f t="shared" si="3"/>
        <v>0</v>
      </c>
      <c r="AH13" s="203">
        <f t="shared" si="4"/>
        <v>1</v>
      </c>
      <c r="AI13" s="3"/>
      <c r="AK13" s="382">
        <f t="shared" si="5"/>
        <v>0</v>
      </c>
      <c r="AL13" s="382">
        <f t="shared" si="6"/>
        <v>0</v>
      </c>
      <c r="AM13" s="382">
        <f t="shared" si="7"/>
        <v>0</v>
      </c>
      <c r="AN13" s="382">
        <f t="shared" si="8"/>
        <v>0</v>
      </c>
      <c r="AO13" s="382">
        <f t="shared" si="9"/>
        <v>0</v>
      </c>
      <c r="AP13" s="382">
        <f t="shared" si="10"/>
        <v>0</v>
      </c>
      <c r="AQ13" s="382">
        <f t="shared" si="11"/>
        <v>0</v>
      </c>
      <c r="AR13" s="379" t="s">
        <v>92</v>
      </c>
      <c r="AV13" s="379" t="s">
        <v>92</v>
      </c>
    </row>
    <row r="14" spans="2:48" x14ac:dyDescent="0.25">
      <c r="B14" s="1"/>
      <c r="C14" s="29">
        <f>'T1 2024'!C14</f>
        <v>3</v>
      </c>
      <c r="D14" s="63">
        <f>'T1 2024'!D14</f>
        <v>0</v>
      </c>
      <c r="E14" s="62">
        <f>'T1 2024'!E14</f>
        <v>0</v>
      </c>
      <c r="F14" s="62">
        <f>'T1 2024'!F14</f>
        <v>0</v>
      </c>
      <c r="G14" s="62">
        <f>'T1 2024'!G14</f>
        <v>0</v>
      </c>
      <c r="H14" s="393"/>
      <c r="I14" s="393"/>
      <c r="J14" s="71"/>
      <c r="K14" s="71"/>
      <c r="L14" s="71"/>
      <c r="M14" s="451">
        <f t="shared" si="12"/>
        <v>0</v>
      </c>
      <c r="N14" s="71"/>
      <c r="O14" s="72"/>
      <c r="P14" s="451">
        <f t="shared" si="13"/>
        <v>0</v>
      </c>
      <c r="Q14" s="452">
        <f t="shared" si="14"/>
        <v>0</v>
      </c>
      <c r="R14" s="68"/>
      <c r="S14" s="198"/>
      <c r="T14" s="70"/>
      <c r="U14" s="70"/>
      <c r="V14" s="398"/>
      <c r="W14" s="28">
        <f t="shared" si="15"/>
        <v>0</v>
      </c>
      <c r="X14" s="39">
        <f t="shared" si="16"/>
        <v>0</v>
      </c>
      <c r="Y14" s="68"/>
      <c r="Z14" s="67"/>
      <c r="AA14" s="67"/>
      <c r="AB14" s="69"/>
      <c r="AC14" s="68"/>
      <c r="AD14" s="69"/>
      <c r="AE14" s="199">
        <f t="shared" si="17"/>
        <v>0</v>
      </c>
      <c r="AF14" s="200" t="b">
        <f t="shared" si="2"/>
        <v>0</v>
      </c>
      <c r="AG14" s="201">
        <f t="shared" si="3"/>
        <v>0</v>
      </c>
      <c r="AH14" s="203">
        <f t="shared" si="4"/>
        <v>1</v>
      </c>
      <c r="AI14" s="3"/>
      <c r="AK14" s="382">
        <f t="shared" si="5"/>
        <v>0</v>
      </c>
      <c r="AL14" s="382">
        <f t="shared" si="6"/>
        <v>0</v>
      </c>
      <c r="AM14" s="382">
        <f t="shared" si="7"/>
        <v>0</v>
      </c>
      <c r="AN14" s="382">
        <f t="shared" si="8"/>
        <v>0</v>
      </c>
      <c r="AO14" s="382">
        <f t="shared" si="9"/>
        <v>0</v>
      </c>
      <c r="AP14" s="382">
        <f t="shared" si="10"/>
        <v>0</v>
      </c>
      <c r="AQ14" s="382">
        <f t="shared" si="11"/>
        <v>0</v>
      </c>
      <c r="AR14" s="379">
        <v>0</v>
      </c>
      <c r="AV14" s="379">
        <v>0</v>
      </c>
    </row>
    <row r="15" spans="2:48" x14ac:dyDescent="0.25">
      <c r="B15" s="1"/>
      <c r="C15" s="29">
        <f>'T1 2024'!C15</f>
        <v>4</v>
      </c>
      <c r="D15" s="63">
        <f>'T1 2024'!D15</f>
        <v>0</v>
      </c>
      <c r="E15" s="62">
        <f>'T1 2024'!E15</f>
        <v>0</v>
      </c>
      <c r="F15" s="62">
        <f>'T1 2024'!F15</f>
        <v>0</v>
      </c>
      <c r="G15" s="62">
        <f>'T1 2024'!G15</f>
        <v>0</v>
      </c>
      <c r="H15" s="393"/>
      <c r="I15" s="393"/>
      <c r="J15" s="71"/>
      <c r="K15" s="71"/>
      <c r="L15" s="71"/>
      <c r="M15" s="451">
        <f t="shared" si="12"/>
        <v>0</v>
      </c>
      <c r="N15" s="71"/>
      <c r="O15" s="72"/>
      <c r="P15" s="451">
        <f t="shared" si="13"/>
        <v>0</v>
      </c>
      <c r="Q15" s="452">
        <f t="shared" si="14"/>
        <v>0</v>
      </c>
      <c r="R15" s="68"/>
      <c r="S15" s="198"/>
      <c r="T15" s="70"/>
      <c r="U15" s="70"/>
      <c r="V15" s="398"/>
      <c r="W15" s="28">
        <f t="shared" si="15"/>
        <v>0</v>
      </c>
      <c r="X15" s="39">
        <f t="shared" si="16"/>
        <v>0</v>
      </c>
      <c r="Y15" s="68"/>
      <c r="Z15" s="67"/>
      <c r="AA15" s="67"/>
      <c r="AB15" s="69"/>
      <c r="AC15" s="68"/>
      <c r="AD15" s="69"/>
      <c r="AE15" s="199">
        <f t="shared" si="17"/>
        <v>0</v>
      </c>
      <c r="AF15" s="200" t="b">
        <f t="shared" si="2"/>
        <v>0</v>
      </c>
      <c r="AG15" s="201">
        <f t="shared" si="3"/>
        <v>0</v>
      </c>
      <c r="AH15" s="203">
        <f t="shared" si="4"/>
        <v>1</v>
      </c>
      <c r="AI15" s="3"/>
      <c r="AK15" s="382">
        <f t="shared" si="5"/>
        <v>0</v>
      </c>
      <c r="AL15" s="382">
        <f t="shared" si="6"/>
        <v>0</v>
      </c>
      <c r="AM15" s="382">
        <f t="shared" si="7"/>
        <v>0</v>
      </c>
      <c r="AN15" s="382">
        <f t="shared" si="8"/>
        <v>0</v>
      </c>
      <c r="AO15" s="382">
        <f t="shared" si="9"/>
        <v>0</v>
      </c>
      <c r="AP15" s="382">
        <f t="shared" si="10"/>
        <v>0</v>
      </c>
      <c r="AQ15" s="382">
        <f t="shared" si="11"/>
        <v>0</v>
      </c>
      <c r="AR15" s="379">
        <v>1</v>
      </c>
      <c r="AV15" s="379">
        <v>1</v>
      </c>
    </row>
    <row r="16" spans="2:48" x14ac:dyDescent="0.25">
      <c r="B16" s="1"/>
      <c r="C16" s="29">
        <f>'T1 2024'!C16</f>
        <v>5</v>
      </c>
      <c r="D16" s="63">
        <f>'T1 2024'!D16</f>
        <v>0</v>
      </c>
      <c r="E16" s="62">
        <f>'T1 2024'!E16</f>
        <v>0</v>
      </c>
      <c r="F16" s="62">
        <f>'T1 2024'!F16</f>
        <v>0</v>
      </c>
      <c r="G16" s="62">
        <f>'T1 2024'!G16</f>
        <v>0</v>
      </c>
      <c r="H16" s="393"/>
      <c r="I16" s="393"/>
      <c r="J16" s="71"/>
      <c r="K16" s="71"/>
      <c r="L16" s="71"/>
      <c r="M16" s="451">
        <f t="shared" si="12"/>
        <v>0</v>
      </c>
      <c r="N16" s="71"/>
      <c r="O16" s="72"/>
      <c r="P16" s="451">
        <f t="shared" si="13"/>
        <v>0</v>
      </c>
      <c r="Q16" s="452">
        <f t="shared" si="14"/>
        <v>0</v>
      </c>
      <c r="R16" s="68"/>
      <c r="S16" s="198"/>
      <c r="T16" s="70"/>
      <c r="U16" s="70"/>
      <c r="V16" s="398"/>
      <c r="W16" s="28">
        <f t="shared" si="15"/>
        <v>0</v>
      </c>
      <c r="X16" s="39">
        <f t="shared" si="16"/>
        <v>0</v>
      </c>
      <c r="Y16" s="68"/>
      <c r="Z16" s="67"/>
      <c r="AA16" s="67"/>
      <c r="AB16" s="69"/>
      <c r="AC16" s="68"/>
      <c r="AD16" s="69"/>
      <c r="AE16" s="199">
        <f t="shared" si="17"/>
        <v>0</v>
      </c>
      <c r="AF16" s="200" t="b">
        <f t="shared" si="2"/>
        <v>0</v>
      </c>
      <c r="AG16" s="201">
        <f t="shared" si="3"/>
        <v>0</v>
      </c>
      <c r="AH16" s="203">
        <f t="shared" si="4"/>
        <v>1</v>
      </c>
      <c r="AI16" s="3"/>
      <c r="AK16" s="382">
        <f t="shared" si="5"/>
        <v>0</v>
      </c>
      <c r="AL16" s="382">
        <f t="shared" si="6"/>
        <v>0</v>
      </c>
      <c r="AM16" s="382">
        <f t="shared" si="7"/>
        <v>0</v>
      </c>
      <c r="AN16" s="382">
        <f t="shared" si="8"/>
        <v>0</v>
      </c>
      <c r="AO16" s="382">
        <f t="shared" si="9"/>
        <v>0</v>
      </c>
      <c r="AP16" s="382">
        <f t="shared" si="10"/>
        <v>0</v>
      </c>
      <c r="AQ16" s="382">
        <f t="shared" si="11"/>
        <v>0</v>
      </c>
      <c r="AR16" s="379">
        <v>2</v>
      </c>
      <c r="AV16" s="379">
        <v>2</v>
      </c>
    </row>
    <row r="17" spans="2:48" x14ac:dyDescent="0.25">
      <c r="B17" s="1"/>
      <c r="C17" s="29">
        <f>'T1 2024'!C17</f>
        <v>6</v>
      </c>
      <c r="D17" s="63">
        <f>'T1 2024'!D17</f>
        <v>0</v>
      </c>
      <c r="E17" s="62">
        <f>'T1 2024'!E17</f>
        <v>0</v>
      </c>
      <c r="F17" s="62">
        <f>'T1 2024'!F17</f>
        <v>0</v>
      </c>
      <c r="G17" s="62">
        <f>'T1 2024'!G17</f>
        <v>0</v>
      </c>
      <c r="H17" s="393"/>
      <c r="I17" s="393"/>
      <c r="J17" s="71"/>
      <c r="K17" s="71"/>
      <c r="L17" s="71"/>
      <c r="M17" s="451">
        <f t="shared" si="12"/>
        <v>0</v>
      </c>
      <c r="N17" s="71"/>
      <c r="O17" s="72"/>
      <c r="P17" s="451">
        <f t="shared" si="13"/>
        <v>0</v>
      </c>
      <c r="Q17" s="452">
        <f t="shared" si="14"/>
        <v>0</v>
      </c>
      <c r="R17" s="68"/>
      <c r="S17" s="198"/>
      <c r="T17" s="70"/>
      <c r="U17" s="70"/>
      <c r="V17" s="398"/>
      <c r="W17" s="28">
        <f t="shared" si="15"/>
        <v>0</v>
      </c>
      <c r="X17" s="39">
        <f t="shared" si="16"/>
        <v>0</v>
      </c>
      <c r="Y17" s="68"/>
      <c r="Z17" s="67"/>
      <c r="AA17" s="67"/>
      <c r="AB17" s="69"/>
      <c r="AC17" s="68"/>
      <c r="AD17" s="69"/>
      <c r="AE17" s="199">
        <f t="shared" si="17"/>
        <v>0</v>
      </c>
      <c r="AF17" s="200" t="b">
        <f t="shared" si="2"/>
        <v>0</v>
      </c>
      <c r="AG17" s="201">
        <f t="shared" si="3"/>
        <v>0</v>
      </c>
      <c r="AH17" s="203">
        <f t="shared" si="4"/>
        <v>1</v>
      </c>
      <c r="AI17" s="3"/>
      <c r="AK17" s="382">
        <f t="shared" si="5"/>
        <v>0</v>
      </c>
      <c r="AL17" s="382">
        <f t="shared" si="6"/>
        <v>0</v>
      </c>
      <c r="AM17" s="382">
        <f t="shared" si="7"/>
        <v>0</v>
      </c>
      <c r="AN17" s="382">
        <f t="shared" si="8"/>
        <v>0</v>
      </c>
      <c r="AO17" s="382">
        <f t="shared" si="9"/>
        <v>0</v>
      </c>
      <c r="AP17" s="382">
        <f t="shared" si="10"/>
        <v>0</v>
      </c>
      <c r="AQ17" s="382">
        <f t="shared" si="11"/>
        <v>0</v>
      </c>
      <c r="AR17" s="379">
        <v>3</v>
      </c>
      <c r="AV17" s="379">
        <v>3</v>
      </c>
    </row>
    <row r="18" spans="2:48" x14ac:dyDescent="0.25">
      <c r="B18" s="1"/>
      <c r="C18" s="29">
        <f>'T1 2024'!C18</f>
        <v>7</v>
      </c>
      <c r="D18" s="63">
        <f>'T1 2024'!D18</f>
        <v>0</v>
      </c>
      <c r="E18" s="62">
        <f>'T1 2024'!E18</f>
        <v>0</v>
      </c>
      <c r="F18" s="62">
        <f>'T1 2024'!F18</f>
        <v>0</v>
      </c>
      <c r="G18" s="62">
        <f>'T1 2024'!G18</f>
        <v>0</v>
      </c>
      <c r="H18" s="393"/>
      <c r="I18" s="393"/>
      <c r="J18" s="71"/>
      <c r="K18" s="71"/>
      <c r="L18" s="71"/>
      <c r="M18" s="451">
        <f t="shared" si="12"/>
        <v>0</v>
      </c>
      <c r="N18" s="71"/>
      <c r="O18" s="72"/>
      <c r="P18" s="451">
        <f t="shared" si="13"/>
        <v>0</v>
      </c>
      <c r="Q18" s="452">
        <f t="shared" si="14"/>
        <v>0</v>
      </c>
      <c r="R18" s="68"/>
      <c r="S18" s="198"/>
      <c r="T18" s="70"/>
      <c r="U18" s="70"/>
      <c r="V18" s="398"/>
      <c r="W18" s="28">
        <f t="shared" si="15"/>
        <v>0</v>
      </c>
      <c r="X18" s="39">
        <f t="shared" si="16"/>
        <v>0</v>
      </c>
      <c r="Y18" s="68"/>
      <c r="Z18" s="67"/>
      <c r="AA18" s="67"/>
      <c r="AB18" s="69"/>
      <c r="AC18" s="68"/>
      <c r="AD18" s="69"/>
      <c r="AE18" s="199">
        <f t="shared" si="17"/>
        <v>0</v>
      </c>
      <c r="AF18" s="200" t="b">
        <f t="shared" si="2"/>
        <v>0</v>
      </c>
      <c r="AG18" s="201">
        <f t="shared" si="3"/>
        <v>0</v>
      </c>
      <c r="AH18" s="203">
        <f t="shared" si="4"/>
        <v>1</v>
      </c>
      <c r="AI18" s="3"/>
      <c r="AK18" s="382">
        <f t="shared" si="5"/>
        <v>0</v>
      </c>
      <c r="AL18" s="382">
        <f t="shared" si="6"/>
        <v>0</v>
      </c>
      <c r="AM18" s="382">
        <f t="shared" si="7"/>
        <v>0</v>
      </c>
      <c r="AN18" s="382">
        <f t="shared" si="8"/>
        <v>0</v>
      </c>
      <c r="AO18" s="382">
        <f t="shared" si="9"/>
        <v>0</v>
      </c>
      <c r="AP18" s="382">
        <f t="shared" si="10"/>
        <v>0</v>
      </c>
      <c r="AQ18" s="382">
        <f t="shared" si="11"/>
        <v>0</v>
      </c>
      <c r="AR18" s="379">
        <v>4</v>
      </c>
      <c r="AV18" s="379">
        <v>4</v>
      </c>
    </row>
    <row r="19" spans="2:48" x14ac:dyDescent="0.25">
      <c r="B19" s="1"/>
      <c r="C19" s="29">
        <f>'T1 2024'!C19</f>
        <v>8</v>
      </c>
      <c r="D19" s="63">
        <f>'T1 2024'!D19</f>
        <v>0</v>
      </c>
      <c r="E19" s="62">
        <f>'T1 2024'!E19</f>
        <v>0</v>
      </c>
      <c r="F19" s="62">
        <f>'T1 2024'!F19</f>
        <v>0</v>
      </c>
      <c r="G19" s="62">
        <f>'T1 2024'!G19</f>
        <v>0</v>
      </c>
      <c r="H19" s="393"/>
      <c r="I19" s="393"/>
      <c r="J19" s="71"/>
      <c r="K19" s="71"/>
      <c r="L19" s="71"/>
      <c r="M19" s="451">
        <f t="shared" si="12"/>
        <v>0</v>
      </c>
      <c r="N19" s="71"/>
      <c r="O19" s="72"/>
      <c r="P19" s="451">
        <f t="shared" si="13"/>
        <v>0</v>
      </c>
      <c r="Q19" s="452">
        <f t="shared" si="14"/>
        <v>0</v>
      </c>
      <c r="R19" s="68"/>
      <c r="S19" s="198"/>
      <c r="T19" s="70"/>
      <c r="U19" s="70"/>
      <c r="V19" s="398"/>
      <c r="W19" s="28">
        <f t="shared" si="15"/>
        <v>0</v>
      </c>
      <c r="X19" s="39">
        <f t="shared" si="16"/>
        <v>0</v>
      </c>
      <c r="Y19" s="68"/>
      <c r="Z19" s="67"/>
      <c r="AA19" s="67"/>
      <c r="AB19" s="69"/>
      <c r="AC19" s="68"/>
      <c r="AD19" s="69"/>
      <c r="AE19" s="199">
        <f t="shared" si="17"/>
        <v>0</v>
      </c>
      <c r="AF19" s="200" t="b">
        <f t="shared" si="2"/>
        <v>0</v>
      </c>
      <c r="AG19" s="201">
        <f t="shared" si="3"/>
        <v>0</v>
      </c>
      <c r="AH19" s="203">
        <f t="shared" si="4"/>
        <v>1</v>
      </c>
      <c r="AI19" s="3"/>
      <c r="AK19" s="382">
        <f t="shared" si="5"/>
        <v>0</v>
      </c>
      <c r="AL19" s="382">
        <f t="shared" si="6"/>
        <v>0</v>
      </c>
      <c r="AM19" s="382">
        <f t="shared" si="7"/>
        <v>0</v>
      </c>
      <c r="AN19" s="382">
        <f t="shared" si="8"/>
        <v>0</v>
      </c>
      <c r="AO19" s="382">
        <f t="shared" si="9"/>
        <v>0</v>
      </c>
      <c r="AP19" s="382">
        <f t="shared" si="10"/>
        <v>0</v>
      </c>
      <c r="AQ19" s="382">
        <f t="shared" si="11"/>
        <v>0</v>
      </c>
      <c r="AR19" s="379">
        <v>5</v>
      </c>
      <c r="AV19" s="379">
        <v>5</v>
      </c>
    </row>
    <row r="20" spans="2:48" x14ac:dyDescent="0.25">
      <c r="B20" s="1"/>
      <c r="C20" s="29">
        <f>'T1 2024'!C20</f>
        <v>9</v>
      </c>
      <c r="D20" s="63">
        <f>'T1 2024'!D20</f>
        <v>0</v>
      </c>
      <c r="E20" s="62">
        <f>'T1 2024'!E20</f>
        <v>0</v>
      </c>
      <c r="F20" s="62">
        <f>'T1 2024'!F20</f>
        <v>0</v>
      </c>
      <c r="G20" s="62">
        <f>'T1 2024'!G20</f>
        <v>0</v>
      </c>
      <c r="H20" s="393"/>
      <c r="I20" s="393"/>
      <c r="J20" s="71"/>
      <c r="K20" s="71"/>
      <c r="L20" s="71"/>
      <c r="M20" s="451">
        <f t="shared" si="12"/>
        <v>0</v>
      </c>
      <c r="N20" s="71"/>
      <c r="O20" s="72"/>
      <c r="P20" s="451">
        <f t="shared" si="13"/>
        <v>0</v>
      </c>
      <c r="Q20" s="452">
        <f t="shared" si="14"/>
        <v>0</v>
      </c>
      <c r="R20" s="68"/>
      <c r="S20" s="198"/>
      <c r="T20" s="70"/>
      <c r="U20" s="70"/>
      <c r="V20" s="398"/>
      <c r="W20" s="28">
        <f t="shared" si="15"/>
        <v>0</v>
      </c>
      <c r="X20" s="39">
        <f t="shared" si="16"/>
        <v>0</v>
      </c>
      <c r="Y20" s="68"/>
      <c r="Z20" s="67"/>
      <c r="AA20" s="67"/>
      <c r="AB20" s="69"/>
      <c r="AC20" s="68"/>
      <c r="AD20" s="69"/>
      <c r="AE20" s="199">
        <f t="shared" si="17"/>
        <v>0</v>
      </c>
      <c r="AF20" s="200" t="b">
        <f t="shared" si="2"/>
        <v>0</v>
      </c>
      <c r="AG20" s="201">
        <f t="shared" si="3"/>
        <v>0</v>
      </c>
      <c r="AH20" s="203">
        <f t="shared" si="4"/>
        <v>1</v>
      </c>
      <c r="AI20" s="3"/>
      <c r="AK20" s="382">
        <f t="shared" si="5"/>
        <v>0</v>
      </c>
      <c r="AL20" s="382">
        <f t="shared" si="6"/>
        <v>0</v>
      </c>
      <c r="AM20" s="382">
        <f t="shared" si="7"/>
        <v>0</v>
      </c>
      <c r="AN20" s="382">
        <f t="shared" si="8"/>
        <v>0</v>
      </c>
      <c r="AO20" s="382">
        <f t="shared" si="9"/>
        <v>0</v>
      </c>
      <c r="AP20" s="382">
        <f t="shared" si="10"/>
        <v>0</v>
      </c>
      <c r="AQ20" s="382">
        <f t="shared" si="11"/>
        <v>0</v>
      </c>
      <c r="AR20" s="379">
        <v>6</v>
      </c>
      <c r="AV20" s="379">
        <v>6</v>
      </c>
    </row>
    <row r="21" spans="2:48" x14ac:dyDescent="0.25">
      <c r="B21" s="1"/>
      <c r="C21" s="29">
        <f>'T1 2024'!C21</f>
        <v>10</v>
      </c>
      <c r="D21" s="63">
        <f>'T1 2024'!D21</f>
        <v>0</v>
      </c>
      <c r="E21" s="62">
        <f>'T1 2024'!E21</f>
        <v>0</v>
      </c>
      <c r="F21" s="62">
        <f>'T1 2024'!F21</f>
        <v>0</v>
      </c>
      <c r="G21" s="62">
        <f>'T1 2024'!G21</f>
        <v>0</v>
      </c>
      <c r="H21" s="393"/>
      <c r="I21" s="393"/>
      <c r="J21" s="71"/>
      <c r="K21" s="71"/>
      <c r="L21" s="71"/>
      <c r="M21" s="451">
        <f t="shared" si="12"/>
        <v>0</v>
      </c>
      <c r="N21" s="71"/>
      <c r="O21" s="72"/>
      <c r="P21" s="451">
        <f t="shared" si="13"/>
        <v>0</v>
      </c>
      <c r="Q21" s="452">
        <f t="shared" si="14"/>
        <v>0</v>
      </c>
      <c r="R21" s="68"/>
      <c r="S21" s="198"/>
      <c r="T21" s="70"/>
      <c r="U21" s="70"/>
      <c r="V21" s="398"/>
      <c r="W21" s="28">
        <f t="shared" si="15"/>
        <v>0</v>
      </c>
      <c r="X21" s="39">
        <f t="shared" si="16"/>
        <v>0</v>
      </c>
      <c r="Y21" s="68"/>
      <c r="Z21" s="67"/>
      <c r="AA21" s="67"/>
      <c r="AB21" s="69"/>
      <c r="AC21" s="68"/>
      <c r="AD21" s="69"/>
      <c r="AE21" s="199">
        <f t="shared" si="17"/>
        <v>0</v>
      </c>
      <c r="AF21" s="200" t="b">
        <f t="shared" si="2"/>
        <v>0</v>
      </c>
      <c r="AG21" s="201">
        <f t="shared" si="3"/>
        <v>0</v>
      </c>
      <c r="AH21" s="203">
        <f t="shared" si="4"/>
        <v>1</v>
      </c>
      <c r="AI21" s="3"/>
      <c r="AK21" s="382">
        <f t="shared" si="5"/>
        <v>0</v>
      </c>
      <c r="AL21" s="382">
        <f t="shared" si="6"/>
        <v>0</v>
      </c>
      <c r="AM21" s="382">
        <f t="shared" si="7"/>
        <v>0</v>
      </c>
      <c r="AN21" s="382">
        <f t="shared" si="8"/>
        <v>0</v>
      </c>
      <c r="AO21" s="382">
        <f t="shared" si="9"/>
        <v>0</v>
      </c>
      <c r="AP21" s="382">
        <f t="shared" si="10"/>
        <v>0</v>
      </c>
      <c r="AQ21" s="382">
        <f t="shared" si="11"/>
        <v>0</v>
      </c>
      <c r="AR21" s="379">
        <v>7</v>
      </c>
      <c r="AV21" s="379">
        <v>7</v>
      </c>
    </row>
    <row r="22" spans="2:48" x14ac:dyDescent="0.25">
      <c r="B22" s="1"/>
      <c r="C22" s="29">
        <f>'T1 2024'!C22</f>
        <v>11</v>
      </c>
      <c r="D22" s="63">
        <f>'T1 2024'!D22</f>
        <v>0</v>
      </c>
      <c r="E22" s="62">
        <f>'T1 2024'!E22</f>
        <v>0</v>
      </c>
      <c r="F22" s="62">
        <f>'T1 2024'!F22</f>
        <v>0</v>
      </c>
      <c r="G22" s="62">
        <f>'T1 2024'!G22</f>
        <v>0</v>
      </c>
      <c r="H22" s="393"/>
      <c r="I22" s="393"/>
      <c r="J22" s="71"/>
      <c r="K22" s="71"/>
      <c r="L22" s="71"/>
      <c r="M22" s="451">
        <f t="shared" si="12"/>
        <v>0</v>
      </c>
      <c r="N22" s="71"/>
      <c r="O22" s="72"/>
      <c r="P22" s="451">
        <f t="shared" si="13"/>
        <v>0</v>
      </c>
      <c r="Q22" s="452">
        <f t="shared" si="14"/>
        <v>0</v>
      </c>
      <c r="R22" s="68"/>
      <c r="S22" s="198"/>
      <c r="T22" s="70"/>
      <c r="U22" s="70"/>
      <c r="V22" s="398"/>
      <c r="W22" s="28">
        <f t="shared" si="15"/>
        <v>0</v>
      </c>
      <c r="X22" s="39">
        <f t="shared" si="16"/>
        <v>0</v>
      </c>
      <c r="Y22" s="68"/>
      <c r="Z22" s="67"/>
      <c r="AA22" s="67"/>
      <c r="AB22" s="69"/>
      <c r="AC22" s="68"/>
      <c r="AD22" s="69"/>
      <c r="AE22" s="199">
        <f t="shared" si="17"/>
        <v>0</v>
      </c>
      <c r="AF22" s="200" t="b">
        <f t="shared" si="2"/>
        <v>0</v>
      </c>
      <c r="AG22" s="201">
        <f t="shared" si="3"/>
        <v>0</v>
      </c>
      <c r="AH22" s="203">
        <f t="shared" si="4"/>
        <v>1</v>
      </c>
      <c r="AI22" s="3"/>
      <c r="AK22" s="382">
        <f t="shared" si="5"/>
        <v>0</v>
      </c>
      <c r="AL22" s="382">
        <f t="shared" si="6"/>
        <v>0</v>
      </c>
      <c r="AM22" s="382">
        <f t="shared" si="7"/>
        <v>0</v>
      </c>
      <c r="AN22" s="382">
        <f t="shared" si="8"/>
        <v>0</v>
      </c>
      <c r="AO22" s="382">
        <f t="shared" si="9"/>
        <v>0</v>
      </c>
      <c r="AP22" s="382">
        <f t="shared" si="10"/>
        <v>0</v>
      </c>
      <c r="AQ22" s="382">
        <f t="shared" si="11"/>
        <v>0</v>
      </c>
      <c r="AR22" s="379">
        <v>8</v>
      </c>
      <c r="AV22" s="379">
        <v>8</v>
      </c>
    </row>
    <row r="23" spans="2:48" x14ac:dyDescent="0.25">
      <c r="B23" s="1"/>
      <c r="C23" s="29">
        <f>'T1 2024'!C23</f>
        <v>12</v>
      </c>
      <c r="D23" s="63">
        <f>'T1 2024'!D23</f>
        <v>0</v>
      </c>
      <c r="E23" s="62">
        <f>'T1 2024'!E23</f>
        <v>0</v>
      </c>
      <c r="F23" s="62">
        <f>'T1 2024'!F23</f>
        <v>0</v>
      </c>
      <c r="G23" s="62">
        <f>'T1 2024'!G23</f>
        <v>0</v>
      </c>
      <c r="H23" s="393"/>
      <c r="I23" s="393"/>
      <c r="J23" s="71"/>
      <c r="K23" s="71"/>
      <c r="L23" s="71"/>
      <c r="M23" s="451">
        <f t="shared" si="12"/>
        <v>0</v>
      </c>
      <c r="N23" s="71"/>
      <c r="O23" s="72"/>
      <c r="P23" s="451">
        <f t="shared" si="13"/>
        <v>0</v>
      </c>
      <c r="Q23" s="452">
        <f t="shared" si="14"/>
        <v>0</v>
      </c>
      <c r="R23" s="68"/>
      <c r="S23" s="198"/>
      <c r="T23" s="70"/>
      <c r="U23" s="70"/>
      <c r="V23" s="398"/>
      <c r="W23" s="28">
        <f t="shared" si="15"/>
        <v>0</v>
      </c>
      <c r="X23" s="39">
        <f t="shared" si="16"/>
        <v>0</v>
      </c>
      <c r="Y23" s="68"/>
      <c r="Z23" s="67"/>
      <c r="AA23" s="67"/>
      <c r="AB23" s="69"/>
      <c r="AC23" s="68"/>
      <c r="AD23" s="69"/>
      <c r="AE23" s="199">
        <f t="shared" si="17"/>
        <v>0</v>
      </c>
      <c r="AF23" s="200" t="b">
        <f t="shared" si="2"/>
        <v>0</v>
      </c>
      <c r="AG23" s="201">
        <f t="shared" si="3"/>
        <v>0</v>
      </c>
      <c r="AH23" s="203">
        <f t="shared" si="4"/>
        <v>1</v>
      </c>
      <c r="AI23" s="3"/>
      <c r="AK23" s="382">
        <f t="shared" si="5"/>
        <v>0</v>
      </c>
      <c r="AL23" s="382">
        <f t="shared" si="6"/>
        <v>0</v>
      </c>
      <c r="AM23" s="382">
        <f t="shared" si="7"/>
        <v>0</v>
      </c>
      <c r="AN23" s="382">
        <f t="shared" si="8"/>
        <v>0</v>
      </c>
      <c r="AO23" s="382">
        <f t="shared" si="9"/>
        <v>0</v>
      </c>
      <c r="AP23" s="382">
        <f t="shared" si="10"/>
        <v>0</v>
      </c>
      <c r="AQ23" s="382">
        <f t="shared" si="11"/>
        <v>0</v>
      </c>
      <c r="AR23" s="379">
        <v>9</v>
      </c>
      <c r="AV23" s="379">
        <v>9</v>
      </c>
    </row>
    <row r="24" spans="2:48" x14ac:dyDescent="0.25">
      <c r="B24" s="1"/>
      <c r="C24" s="29">
        <f>'T1 2024'!C24</f>
        <v>13</v>
      </c>
      <c r="D24" s="63">
        <f>'T1 2024'!D24</f>
        <v>0</v>
      </c>
      <c r="E24" s="62">
        <f>'T1 2024'!E24</f>
        <v>0</v>
      </c>
      <c r="F24" s="62">
        <f>'T1 2024'!F24</f>
        <v>0</v>
      </c>
      <c r="G24" s="62">
        <f>'T1 2024'!G24</f>
        <v>0</v>
      </c>
      <c r="H24" s="393"/>
      <c r="I24" s="393"/>
      <c r="J24" s="71"/>
      <c r="K24" s="71"/>
      <c r="L24" s="71"/>
      <c r="M24" s="451">
        <f t="shared" si="12"/>
        <v>0</v>
      </c>
      <c r="N24" s="71"/>
      <c r="O24" s="72"/>
      <c r="P24" s="451">
        <f t="shared" si="13"/>
        <v>0</v>
      </c>
      <c r="Q24" s="452">
        <f t="shared" si="14"/>
        <v>0</v>
      </c>
      <c r="R24" s="68"/>
      <c r="S24" s="198"/>
      <c r="T24" s="70"/>
      <c r="U24" s="70"/>
      <c r="V24" s="398"/>
      <c r="W24" s="28">
        <f t="shared" si="15"/>
        <v>0</v>
      </c>
      <c r="X24" s="39">
        <f t="shared" si="16"/>
        <v>0</v>
      </c>
      <c r="Y24" s="68"/>
      <c r="Z24" s="67"/>
      <c r="AA24" s="67"/>
      <c r="AB24" s="69"/>
      <c r="AC24" s="68"/>
      <c r="AD24" s="69"/>
      <c r="AE24" s="199">
        <f t="shared" si="17"/>
        <v>0</v>
      </c>
      <c r="AF24" s="200" t="b">
        <f t="shared" si="2"/>
        <v>0</v>
      </c>
      <c r="AG24" s="201">
        <f t="shared" si="3"/>
        <v>0</v>
      </c>
      <c r="AH24" s="203">
        <f t="shared" si="4"/>
        <v>1</v>
      </c>
      <c r="AI24" s="3"/>
      <c r="AK24" s="382">
        <f t="shared" si="5"/>
        <v>0</v>
      </c>
      <c r="AL24" s="382">
        <f t="shared" si="6"/>
        <v>0</v>
      </c>
      <c r="AM24" s="382">
        <f t="shared" si="7"/>
        <v>0</v>
      </c>
      <c r="AN24" s="382">
        <f t="shared" si="8"/>
        <v>0</v>
      </c>
      <c r="AO24" s="382">
        <f t="shared" si="9"/>
        <v>0</v>
      </c>
      <c r="AP24" s="382">
        <f t="shared" si="10"/>
        <v>0</v>
      </c>
      <c r="AQ24" s="382">
        <f t="shared" si="11"/>
        <v>0</v>
      </c>
      <c r="AR24" s="379">
        <v>10</v>
      </c>
      <c r="AV24" s="379">
        <v>10</v>
      </c>
    </row>
    <row r="25" spans="2:48" x14ac:dyDescent="0.25">
      <c r="B25" s="1"/>
      <c r="C25" s="29">
        <f>'T1 2024'!C25</f>
        <v>14</v>
      </c>
      <c r="D25" s="63">
        <f>'T1 2024'!D25</f>
        <v>0</v>
      </c>
      <c r="E25" s="62">
        <f>'T1 2024'!E25</f>
        <v>0</v>
      </c>
      <c r="F25" s="62">
        <f>'T1 2024'!F25</f>
        <v>0</v>
      </c>
      <c r="G25" s="62">
        <f>'T1 2024'!G25</f>
        <v>0</v>
      </c>
      <c r="H25" s="393"/>
      <c r="I25" s="393"/>
      <c r="J25" s="71"/>
      <c r="K25" s="71"/>
      <c r="L25" s="71"/>
      <c r="M25" s="451">
        <f t="shared" si="12"/>
        <v>0</v>
      </c>
      <c r="N25" s="71"/>
      <c r="O25" s="72"/>
      <c r="P25" s="451">
        <f t="shared" si="13"/>
        <v>0</v>
      </c>
      <c r="Q25" s="452">
        <f t="shared" si="14"/>
        <v>0</v>
      </c>
      <c r="R25" s="68"/>
      <c r="S25" s="198"/>
      <c r="T25" s="70"/>
      <c r="U25" s="70"/>
      <c r="V25" s="398"/>
      <c r="W25" s="28">
        <f t="shared" si="15"/>
        <v>0</v>
      </c>
      <c r="X25" s="39">
        <f t="shared" si="16"/>
        <v>0</v>
      </c>
      <c r="Y25" s="68"/>
      <c r="Z25" s="67"/>
      <c r="AA25" s="67"/>
      <c r="AB25" s="69"/>
      <c r="AC25" s="68"/>
      <c r="AD25" s="69"/>
      <c r="AE25" s="199">
        <f t="shared" si="17"/>
        <v>0</v>
      </c>
      <c r="AF25" s="200" t="b">
        <f t="shared" si="2"/>
        <v>0</v>
      </c>
      <c r="AG25" s="201">
        <f t="shared" si="3"/>
        <v>0</v>
      </c>
      <c r="AH25" s="203">
        <f t="shared" si="4"/>
        <v>1</v>
      </c>
      <c r="AI25" s="3"/>
      <c r="AK25" s="382">
        <f t="shared" si="5"/>
        <v>0</v>
      </c>
      <c r="AL25" s="382">
        <f t="shared" si="6"/>
        <v>0</v>
      </c>
      <c r="AM25" s="382">
        <f t="shared" si="7"/>
        <v>0</v>
      </c>
      <c r="AN25" s="382">
        <f t="shared" si="8"/>
        <v>0</v>
      </c>
      <c r="AO25" s="382">
        <f t="shared" si="9"/>
        <v>0</v>
      </c>
      <c r="AP25" s="382">
        <f t="shared" si="10"/>
        <v>0</v>
      </c>
      <c r="AQ25" s="382">
        <f t="shared" si="11"/>
        <v>0</v>
      </c>
    </row>
    <row r="26" spans="2:48" x14ac:dyDescent="0.25">
      <c r="B26" s="1"/>
      <c r="C26" s="29">
        <f>'T1 2024'!C26</f>
        <v>15</v>
      </c>
      <c r="D26" s="63">
        <f>'T1 2024'!D26</f>
        <v>0</v>
      </c>
      <c r="E26" s="62">
        <f>'T1 2024'!E26</f>
        <v>0</v>
      </c>
      <c r="F26" s="62">
        <f>'T1 2024'!F26</f>
        <v>0</v>
      </c>
      <c r="G26" s="62">
        <f>'T1 2024'!G26</f>
        <v>0</v>
      </c>
      <c r="H26" s="393"/>
      <c r="I26" s="393"/>
      <c r="J26" s="71"/>
      <c r="K26" s="71"/>
      <c r="L26" s="71"/>
      <c r="M26" s="451">
        <f t="shared" si="12"/>
        <v>0</v>
      </c>
      <c r="N26" s="71"/>
      <c r="O26" s="72"/>
      <c r="P26" s="451">
        <f t="shared" si="13"/>
        <v>0</v>
      </c>
      <c r="Q26" s="452">
        <f t="shared" si="14"/>
        <v>0</v>
      </c>
      <c r="R26" s="68"/>
      <c r="S26" s="198"/>
      <c r="T26" s="70"/>
      <c r="U26" s="70"/>
      <c r="V26" s="398"/>
      <c r="W26" s="28">
        <f t="shared" si="15"/>
        <v>0</v>
      </c>
      <c r="X26" s="39">
        <f t="shared" si="16"/>
        <v>0</v>
      </c>
      <c r="Y26" s="68"/>
      <c r="Z26" s="67"/>
      <c r="AA26" s="67"/>
      <c r="AB26" s="69"/>
      <c r="AC26" s="68"/>
      <c r="AD26" s="69"/>
      <c r="AE26" s="199">
        <f t="shared" si="17"/>
        <v>0</v>
      </c>
      <c r="AF26" s="200" t="b">
        <f t="shared" si="2"/>
        <v>0</v>
      </c>
      <c r="AG26" s="201">
        <f t="shared" si="3"/>
        <v>0</v>
      </c>
      <c r="AH26" s="203">
        <f t="shared" si="4"/>
        <v>1</v>
      </c>
      <c r="AI26" s="3"/>
      <c r="AK26" s="382">
        <f t="shared" si="5"/>
        <v>0</v>
      </c>
      <c r="AL26" s="382">
        <f t="shared" si="6"/>
        <v>0</v>
      </c>
      <c r="AM26" s="382">
        <f t="shared" si="7"/>
        <v>0</v>
      </c>
      <c r="AN26" s="382">
        <f t="shared" si="8"/>
        <v>0</v>
      </c>
      <c r="AO26" s="382">
        <f t="shared" si="9"/>
        <v>0</v>
      </c>
      <c r="AP26" s="382">
        <f t="shared" si="10"/>
        <v>0</v>
      </c>
      <c r="AQ26" s="382">
        <f t="shared" si="11"/>
        <v>0</v>
      </c>
    </row>
    <row r="27" spans="2:48" x14ac:dyDescent="0.25">
      <c r="B27" s="1"/>
      <c r="C27" s="29">
        <f>'T1 2024'!C27</f>
        <v>16</v>
      </c>
      <c r="D27" s="63">
        <f>'T1 2024'!D27</f>
        <v>0</v>
      </c>
      <c r="E27" s="62">
        <f>'T1 2024'!E27</f>
        <v>0</v>
      </c>
      <c r="F27" s="62">
        <f>'T1 2024'!F27</f>
        <v>0</v>
      </c>
      <c r="G27" s="62">
        <f>'T1 2024'!G27</f>
        <v>0</v>
      </c>
      <c r="H27" s="393"/>
      <c r="I27" s="393"/>
      <c r="J27" s="71"/>
      <c r="K27" s="71"/>
      <c r="L27" s="71"/>
      <c r="M27" s="451">
        <f t="shared" si="12"/>
        <v>0</v>
      </c>
      <c r="N27" s="71"/>
      <c r="O27" s="72"/>
      <c r="P27" s="451">
        <f t="shared" si="13"/>
        <v>0</v>
      </c>
      <c r="Q27" s="452">
        <f t="shared" si="14"/>
        <v>0</v>
      </c>
      <c r="R27" s="68"/>
      <c r="S27" s="198"/>
      <c r="T27" s="70"/>
      <c r="U27" s="70"/>
      <c r="V27" s="398"/>
      <c r="W27" s="28">
        <f t="shared" si="15"/>
        <v>0</v>
      </c>
      <c r="X27" s="39">
        <f t="shared" si="16"/>
        <v>0</v>
      </c>
      <c r="Y27" s="68"/>
      <c r="Z27" s="67"/>
      <c r="AA27" s="67"/>
      <c r="AB27" s="69"/>
      <c r="AC27" s="68"/>
      <c r="AD27" s="69"/>
      <c r="AE27" s="199">
        <f t="shared" si="17"/>
        <v>0</v>
      </c>
      <c r="AF27" s="200" t="b">
        <f t="shared" si="2"/>
        <v>0</v>
      </c>
      <c r="AG27" s="201">
        <f t="shared" si="3"/>
        <v>0</v>
      </c>
      <c r="AH27" s="203">
        <f t="shared" si="4"/>
        <v>1</v>
      </c>
      <c r="AI27" s="3"/>
      <c r="AK27" s="382">
        <f t="shared" si="5"/>
        <v>0</v>
      </c>
      <c r="AL27" s="382">
        <f t="shared" si="6"/>
        <v>0</v>
      </c>
      <c r="AM27" s="382">
        <f t="shared" si="7"/>
        <v>0</v>
      </c>
      <c r="AN27" s="382">
        <f t="shared" si="8"/>
        <v>0</v>
      </c>
      <c r="AO27" s="382">
        <f t="shared" si="9"/>
        <v>0</v>
      </c>
      <c r="AP27" s="382">
        <f t="shared" si="10"/>
        <v>0</v>
      </c>
      <c r="AQ27" s="382">
        <f t="shared" si="11"/>
        <v>0</v>
      </c>
    </row>
    <row r="28" spans="2:48" x14ac:dyDescent="0.25">
      <c r="B28" s="1"/>
      <c r="C28" s="29">
        <f>'T1 2024'!C28</f>
        <v>17</v>
      </c>
      <c r="D28" s="63">
        <f>'T1 2024'!D28</f>
        <v>0</v>
      </c>
      <c r="E28" s="62">
        <f>'T1 2024'!E28</f>
        <v>0</v>
      </c>
      <c r="F28" s="62">
        <f>'T1 2024'!F28</f>
        <v>0</v>
      </c>
      <c r="G28" s="62">
        <f>'T1 2024'!G28</f>
        <v>0</v>
      </c>
      <c r="H28" s="393"/>
      <c r="I28" s="393"/>
      <c r="J28" s="71"/>
      <c r="K28" s="71"/>
      <c r="L28" s="71"/>
      <c r="M28" s="451">
        <f t="shared" si="12"/>
        <v>0</v>
      </c>
      <c r="N28" s="71"/>
      <c r="O28" s="72"/>
      <c r="P28" s="451">
        <f t="shared" si="13"/>
        <v>0</v>
      </c>
      <c r="Q28" s="452">
        <f t="shared" si="14"/>
        <v>0</v>
      </c>
      <c r="R28" s="68"/>
      <c r="S28" s="198"/>
      <c r="T28" s="70"/>
      <c r="U28" s="70"/>
      <c r="V28" s="398"/>
      <c r="W28" s="28">
        <f t="shared" si="15"/>
        <v>0</v>
      </c>
      <c r="X28" s="39">
        <f t="shared" si="16"/>
        <v>0</v>
      </c>
      <c r="Y28" s="68"/>
      <c r="Z28" s="67"/>
      <c r="AA28" s="67"/>
      <c r="AB28" s="69"/>
      <c r="AC28" s="68"/>
      <c r="AD28" s="69"/>
      <c r="AE28" s="199">
        <f t="shared" si="17"/>
        <v>0</v>
      </c>
      <c r="AF28" s="200" t="b">
        <f t="shared" si="2"/>
        <v>0</v>
      </c>
      <c r="AG28" s="201">
        <f t="shared" si="3"/>
        <v>0</v>
      </c>
      <c r="AH28" s="203">
        <f t="shared" si="4"/>
        <v>1</v>
      </c>
      <c r="AI28" s="3"/>
      <c r="AK28" s="382">
        <f t="shared" si="5"/>
        <v>0</v>
      </c>
      <c r="AL28" s="382">
        <f t="shared" si="6"/>
        <v>0</v>
      </c>
      <c r="AM28" s="382">
        <f t="shared" si="7"/>
        <v>0</v>
      </c>
      <c r="AN28" s="382">
        <f t="shared" si="8"/>
        <v>0</v>
      </c>
      <c r="AO28" s="382">
        <f t="shared" si="9"/>
        <v>0</v>
      </c>
      <c r="AP28" s="382">
        <f t="shared" si="10"/>
        <v>0</v>
      </c>
      <c r="AQ28" s="382">
        <f t="shared" si="11"/>
        <v>0</v>
      </c>
    </row>
    <row r="29" spans="2:48" x14ac:dyDescent="0.25">
      <c r="B29" s="1"/>
      <c r="C29" s="29">
        <f>'T1 2024'!C29</f>
        <v>18</v>
      </c>
      <c r="D29" s="63">
        <f>'T1 2024'!D29</f>
        <v>0</v>
      </c>
      <c r="E29" s="62">
        <f>'T1 2024'!E29</f>
        <v>0</v>
      </c>
      <c r="F29" s="62">
        <f>'T1 2024'!F29</f>
        <v>0</v>
      </c>
      <c r="G29" s="62">
        <f>'T1 2024'!G29</f>
        <v>0</v>
      </c>
      <c r="H29" s="393"/>
      <c r="I29" s="393"/>
      <c r="J29" s="71"/>
      <c r="K29" s="71"/>
      <c r="L29" s="71"/>
      <c r="M29" s="451">
        <f t="shared" si="12"/>
        <v>0</v>
      </c>
      <c r="N29" s="71"/>
      <c r="O29" s="72"/>
      <c r="P29" s="451">
        <f t="shared" si="13"/>
        <v>0</v>
      </c>
      <c r="Q29" s="452">
        <f t="shared" si="14"/>
        <v>0</v>
      </c>
      <c r="R29" s="68"/>
      <c r="S29" s="198"/>
      <c r="T29" s="70"/>
      <c r="U29" s="70"/>
      <c r="V29" s="398"/>
      <c r="W29" s="28">
        <f t="shared" si="15"/>
        <v>0</v>
      </c>
      <c r="X29" s="39">
        <f t="shared" si="16"/>
        <v>0</v>
      </c>
      <c r="Y29" s="68"/>
      <c r="Z29" s="67"/>
      <c r="AA29" s="67"/>
      <c r="AB29" s="69"/>
      <c r="AC29" s="68"/>
      <c r="AD29" s="69"/>
      <c r="AE29" s="199">
        <f t="shared" si="17"/>
        <v>0</v>
      </c>
      <c r="AF29" s="200" t="b">
        <f t="shared" si="2"/>
        <v>0</v>
      </c>
      <c r="AG29" s="201">
        <f t="shared" si="3"/>
        <v>0</v>
      </c>
      <c r="AH29" s="203">
        <f t="shared" si="4"/>
        <v>1</v>
      </c>
      <c r="AI29" s="3"/>
      <c r="AK29" s="382">
        <f t="shared" si="5"/>
        <v>0</v>
      </c>
      <c r="AL29" s="382">
        <f t="shared" si="6"/>
        <v>0</v>
      </c>
      <c r="AM29" s="382">
        <f t="shared" si="7"/>
        <v>0</v>
      </c>
      <c r="AN29" s="382">
        <f t="shared" si="8"/>
        <v>0</v>
      </c>
      <c r="AO29" s="382">
        <f t="shared" si="9"/>
        <v>0</v>
      </c>
      <c r="AP29" s="382">
        <f t="shared" si="10"/>
        <v>0</v>
      </c>
      <c r="AQ29" s="382">
        <f t="shared" si="11"/>
        <v>0</v>
      </c>
    </row>
    <row r="30" spans="2:48" x14ac:dyDescent="0.25">
      <c r="B30" s="1"/>
      <c r="C30" s="29">
        <f>'T1 2024'!C30</f>
        <v>19</v>
      </c>
      <c r="D30" s="63">
        <f>'T1 2024'!D30</f>
        <v>0</v>
      </c>
      <c r="E30" s="62">
        <f>'T1 2024'!E30</f>
        <v>0</v>
      </c>
      <c r="F30" s="62">
        <f>'T1 2024'!F30</f>
        <v>0</v>
      </c>
      <c r="G30" s="62">
        <f>'T1 2024'!G30</f>
        <v>0</v>
      </c>
      <c r="H30" s="393"/>
      <c r="I30" s="393"/>
      <c r="J30" s="71"/>
      <c r="K30" s="71"/>
      <c r="L30" s="71"/>
      <c r="M30" s="451">
        <f t="shared" si="12"/>
        <v>0</v>
      </c>
      <c r="N30" s="71"/>
      <c r="O30" s="72"/>
      <c r="P30" s="451">
        <f t="shared" si="13"/>
        <v>0</v>
      </c>
      <c r="Q30" s="452">
        <f t="shared" si="14"/>
        <v>0</v>
      </c>
      <c r="R30" s="68"/>
      <c r="S30" s="198"/>
      <c r="T30" s="70"/>
      <c r="U30" s="70"/>
      <c r="V30" s="398"/>
      <c r="W30" s="28">
        <f t="shared" si="15"/>
        <v>0</v>
      </c>
      <c r="X30" s="39">
        <f t="shared" si="16"/>
        <v>0</v>
      </c>
      <c r="Y30" s="68"/>
      <c r="Z30" s="67"/>
      <c r="AA30" s="67"/>
      <c r="AB30" s="69"/>
      <c r="AC30" s="68"/>
      <c r="AD30" s="69"/>
      <c r="AE30" s="199">
        <f t="shared" si="17"/>
        <v>0</v>
      </c>
      <c r="AF30" s="200" t="b">
        <f t="shared" si="2"/>
        <v>0</v>
      </c>
      <c r="AG30" s="201">
        <f t="shared" si="3"/>
        <v>0</v>
      </c>
      <c r="AH30" s="203">
        <f t="shared" si="4"/>
        <v>1</v>
      </c>
      <c r="AI30" s="3"/>
      <c r="AK30" s="382">
        <f t="shared" si="5"/>
        <v>0</v>
      </c>
      <c r="AL30" s="382">
        <f t="shared" si="6"/>
        <v>0</v>
      </c>
      <c r="AM30" s="382">
        <f t="shared" si="7"/>
        <v>0</v>
      </c>
      <c r="AN30" s="382">
        <f t="shared" si="8"/>
        <v>0</v>
      </c>
      <c r="AO30" s="382">
        <f t="shared" si="9"/>
        <v>0</v>
      </c>
      <c r="AP30" s="382">
        <f t="shared" si="10"/>
        <v>0</v>
      </c>
      <c r="AQ30" s="382">
        <f t="shared" si="11"/>
        <v>0</v>
      </c>
    </row>
    <row r="31" spans="2:48" x14ac:dyDescent="0.25">
      <c r="B31" s="1"/>
      <c r="C31" s="29">
        <f>'T1 2024'!C31</f>
        <v>20</v>
      </c>
      <c r="D31" s="63">
        <f>'T1 2024'!D31</f>
        <v>0</v>
      </c>
      <c r="E31" s="62">
        <f>'T1 2024'!E31</f>
        <v>0</v>
      </c>
      <c r="F31" s="62">
        <f>'T1 2024'!F31</f>
        <v>0</v>
      </c>
      <c r="G31" s="62">
        <f>'T1 2024'!G31</f>
        <v>0</v>
      </c>
      <c r="H31" s="393"/>
      <c r="I31" s="393"/>
      <c r="J31" s="71"/>
      <c r="K31" s="71"/>
      <c r="L31" s="71"/>
      <c r="M31" s="451">
        <f t="shared" si="12"/>
        <v>0</v>
      </c>
      <c r="N31" s="71"/>
      <c r="O31" s="72"/>
      <c r="P31" s="451">
        <f t="shared" si="13"/>
        <v>0</v>
      </c>
      <c r="Q31" s="452">
        <f t="shared" si="14"/>
        <v>0</v>
      </c>
      <c r="R31" s="68"/>
      <c r="S31" s="198"/>
      <c r="T31" s="70"/>
      <c r="U31" s="70"/>
      <c r="V31" s="398"/>
      <c r="W31" s="28">
        <f t="shared" si="15"/>
        <v>0</v>
      </c>
      <c r="X31" s="39">
        <f t="shared" si="16"/>
        <v>0</v>
      </c>
      <c r="Y31" s="68"/>
      <c r="Z31" s="67"/>
      <c r="AA31" s="67"/>
      <c r="AB31" s="69"/>
      <c r="AC31" s="68"/>
      <c r="AD31" s="69"/>
      <c r="AE31" s="199">
        <f t="shared" si="17"/>
        <v>0</v>
      </c>
      <c r="AF31" s="200" t="b">
        <f t="shared" si="2"/>
        <v>0</v>
      </c>
      <c r="AG31" s="201">
        <f t="shared" si="3"/>
        <v>0</v>
      </c>
      <c r="AH31" s="203">
        <f t="shared" si="4"/>
        <v>1</v>
      </c>
      <c r="AI31" s="3"/>
      <c r="AK31" s="382">
        <f t="shared" si="5"/>
        <v>0</v>
      </c>
      <c r="AL31" s="382">
        <f t="shared" si="6"/>
        <v>0</v>
      </c>
      <c r="AM31" s="382">
        <f t="shared" si="7"/>
        <v>0</v>
      </c>
      <c r="AN31" s="382">
        <f t="shared" si="8"/>
        <v>0</v>
      </c>
      <c r="AO31" s="382">
        <f t="shared" si="9"/>
        <v>0</v>
      </c>
      <c r="AP31" s="382">
        <f t="shared" si="10"/>
        <v>0</v>
      </c>
      <c r="AQ31" s="382">
        <f t="shared" si="11"/>
        <v>0</v>
      </c>
    </row>
    <row r="32" spans="2:48" x14ac:dyDescent="0.25">
      <c r="B32" s="1"/>
      <c r="C32" s="29">
        <f>'T1 2024'!C32</f>
        <v>21</v>
      </c>
      <c r="D32" s="63">
        <f>'T1 2024'!D32</f>
        <v>0</v>
      </c>
      <c r="E32" s="62">
        <f>'T1 2024'!E32</f>
        <v>0</v>
      </c>
      <c r="F32" s="62">
        <f>'T1 2024'!F32</f>
        <v>0</v>
      </c>
      <c r="G32" s="62">
        <f>'T1 2024'!G32</f>
        <v>0</v>
      </c>
      <c r="H32" s="393"/>
      <c r="I32" s="393"/>
      <c r="J32" s="71"/>
      <c r="K32" s="71"/>
      <c r="L32" s="71"/>
      <c r="M32" s="451">
        <f t="shared" si="12"/>
        <v>0</v>
      </c>
      <c r="N32" s="71"/>
      <c r="O32" s="72"/>
      <c r="P32" s="451">
        <f t="shared" si="13"/>
        <v>0</v>
      </c>
      <c r="Q32" s="452">
        <f t="shared" si="14"/>
        <v>0</v>
      </c>
      <c r="R32" s="68"/>
      <c r="S32" s="198"/>
      <c r="T32" s="70"/>
      <c r="U32" s="70"/>
      <c r="V32" s="398"/>
      <c r="W32" s="28">
        <f t="shared" si="15"/>
        <v>0</v>
      </c>
      <c r="X32" s="39">
        <f t="shared" si="16"/>
        <v>0</v>
      </c>
      <c r="Y32" s="68"/>
      <c r="Z32" s="67"/>
      <c r="AA32" s="67"/>
      <c r="AB32" s="69"/>
      <c r="AC32" s="68"/>
      <c r="AD32" s="69"/>
      <c r="AE32" s="199">
        <f t="shared" si="17"/>
        <v>0</v>
      </c>
      <c r="AF32" s="200" t="b">
        <f t="shared" si="2"/>
        <v>0</v>
      </c>
      <c r="AG32" s="201">
        <f t="shared" si="3"/>
        <v>0</v>
      </c>
      <c r="AH32" s="203">
        <f t="shared" si="4"/>
        <v>1</v>
      </c>
      <c r="AI32" s="3"/>
      <c r="AK32" s="382">
        <f t="shared" si="5"/>
        <v>0</v>
      </c>
      <c r="AL32" s="382">
        <f t="shared" si="6"/>
        <v>0</v>
      </c>
      <c r="AM32" s="382">
        <f t="shared" si="7"/>
        <v>0</v>
      </c>
      <c r="AN32" s="382">
        <f t="shared" si="8"/>
        <v>0</v>
      </c>
      <c r="AO32" s="382">
        <f t="shared" si="9"/>
        <v>0</v>
      </c>
      <c r="AP32" s="382">
        <f t="shared" si="10"/>
        <v>0</v>
      </c>
      <c r="AQ32" s="382">
        <f t="shared" si="11"/>
        <v>0</v>
      </c>
    </row>
    <row r="33" spans="2:43" x14ac:dyDescent="0.25">
      <c r="B33" s="1"/>
      <c r="C33" s="29">
        <f>'T1 2024'!C33</f>
        <v>22</v>
      </c>
      <c r="D33" s="63">
        <f>'T1 2024'!D33</f>
        <v>0</v>
      </c>
      <c r="E33" s="62">
        <f>'T1 2024'!E33</f>
        <v>0</v>
      </c>
      <c r="F33" s="62">
        <f>'T1 2024'!F33</f>
        <v>0</v>
      </c>
      <c r="G33" s="62">
        <f>'T1 2024'!G33</f>
        <v>0</v>
      </c>
      <c r="H33" s="393"/>
      <c r="I33" s="393"/>
      <c r="J33" s="71"/>
      <c r="K33" s="71"/>
      <c r="L33" s="71"/>
      <c r="M33" s="451">
        <f t="shared" si="12"/>
        <v>0</v>
      </c>
      <c r="N33" s="71"/>
      <c r="O33" s="72"/>
      <c r="P33" s="451">
        <f t="shared" si="13"/>
        <v>0</v>
      </c>
      <c r="Q33" s="452">
        <f t="shared" si="14"/>
        <v>0</v>
      </c>
      <c r="R33" s="68"/>
      <c r="S33" s="198"/>
      <c r="T33" s="70"/>
      <c r="U33" s="70"/>
      <c r="V33" s="398"/>
      <c r="W33" s="28">
        <f t="shared" si="15"/>
        <v>0</v>
      </c>
      <c r="X33" s="39">
        <f t="shared" si="16"/>
        <v>0</v>
      </c>
      <c r="Y33" s="68"/>
      <c r="Z33" s="67"/>
      <c r="AA33" s="67"/>
      <c r="AB33" s="69"/>
      <c r="AC33" s="68"/>
      <c r="AD33" s="69"/>
      <c r="AE33" s="199">
        <f t="shared" si="17"/>
        <v>0</v>
      </c>
      <c r="AF33" s="200" t="b">
        <f t="shared" si="2"/>
        <v>0</v>
      </c>
      <c r="AG33" s="201">
        <f t="shared" si="3"/>
        <v>0</v>
      </c>
      <c r="AH33" s="203">
        <f t="shared" si="4"/>
        <v>1</v>
      </c>
      <c r="AI33" s="3"/>
      <c r="AK33" s="382">
        <f t="shared" si="5"/>
        <v>0</v>
      </c>
      <c r="AL33" s="382">
        <f t="shared" si="6"/>
        <v>0</v>
      </c>
      <c r="AM33" s="382">
        <f t="shared" si="7"/>
        <v>0</v>
      </c>
      <c r="AN33" s="382">
        <f t="shared" si="8"/>
        <v>0</v>
      </c>
      <c r="AO33" s="382">
        <f t="shared" si="9"/>
        <v>0</v>
      </c>
      <c r="AP33" s="382">
        <f t="shared" si="10"/>
        <v>0</v>
      </c>
      <c r="AQ33" s="382">
        <f t="shared" si="11"/>
        <v>0</v>
      </c>
    </row>
    <row r="34" spans="2:43" x14ac:dyDescent="0.25">
      <c r="B34" s="1"/>
      <c r="C34" s="29">
        <f>'T1 2024'!C34</f>
        <v>23</v>
      </c>
      <c r="D34" s="63">
        <f>'T1 2024'!D34</f>
        <v>0</v>
      </c>
      <c r="E34" s="62">
        <f>'T1 2024'!E34</f>
        <v>0</v>
      </c>
      <c r="F34" s="62">
        <f>'T1 2024'!F34</f>
        <v>0</v>
      </c>
      <c r="G34" s="62">
        <f>'T1 2024'!G34</f>
        <v>0</v>
      </c>
      <c r="H34" s="393"/>
      <c r="I34" s="393"/>
      <c r="J34" s="71"/>
      <c r="K34" s="71"/>
      <c r="L34" s="71"/>
      <c r="M34" s="451">
        <f t="shared" si="12"/>
        <v>0</v>
      </c>
      <c r="N34" s="71"/>
      <c r="O34" s="72"/>
      <c r="P34" s="451">
        <f t="shared" si="13"/>
        <v>0</v>
      </c>
      <c r="Q34" s="452">
        <f t="shared" si="14"/>
        <v>0</v>
      </c>
      <c r="R34" s="68"/>
      <c r="S34" s="198"/>
      <c r="T34" s="70"/>
      <c r="U34" s="70"/>
      <c r="V34" s="398"/>
      <c r="W34" s="28">
        <f t="shared" si="15"/>
        <v>0</v>
      </c>
      <c r="X34" s="39">
        <f t="shared" si="16"/>
        <v>0</v>
      </c>
      <c r="Y34" s="68"/>
      <c r="Z34" s="67"/>
      <c r="AA34" s="67"/>
      <c r="AB34" s="69"/>
      <c r="AC34" s="68"/>
      <c r="AD34" s="69"/>
      <c r="AE34" s="199">
        <f t="shared" si="17"/>
        <v>0</v>
      </c>
      <c r="AF34" s="200" t="b">
        <f t="shared" si="2"/>
        <v>0</v>
      </c>
      <c r="AG34" s="201">
        <f t="shared" si="3"/>
        <v>0</v>
      </c>
      <c r="AH34" s="203">
        <f t="shared" si="4"/>
        <v>1</v>
      </c>
      <c r="AI34" s="3"/>
      <c r="AK34" s="382">
        <f t="shared" si="5"/>
        <v>0</v>
      </c>
      <c r="AL34" s="382">
        <f t="shared" si="6"/>
        <v>0</v>
      </c>
      <c r="AM34" s="382">
        <f t="shared" si="7"/>
        <v>0</v>
      </c>
      <c r="AN34" s="382">
        <f t="shared" si="8"/>
        <v>0</v>
      </c>
      <c r="AO34" s="382">
        <f t="shared" si="9"/>
        <v>0</v>
      </c>
      <c r="AP34" s="382">
        <f t="shared" si="10"/>
        <v>0</v>
      </c>
      <c r="AQ34" s="382">
        <f t="shared" si="11"/>
        <v>0</v>
      </c>
    </row>
    <row r="35" spans="2:43" x14ac:dyDescent="0.25">
      <c r="B35" s="1"/>
      <c r="C35" s="29">
        <f>'T1 2024'!C35</f>
        <v>24</v>
      </c>
      <c r="D35" s="63">
        <f>'T1 2024'!D35</f>
        <v>0</v>
      </c>
      <c r="E35" s="62">
        <f>'T1 2024'!E35</f>
        <v>0</v>
      </c>
      <c r="F35" s="62">
        <f>'T1 2024'!F35</f>
        <v>0</v>
      </c>
      <c r="G35" s="62">
        <f>'T1 2024'!G35</f>
        <v>0</v>
      </c>
      <c r="H35" s="393"/>
      <c r="I35" s="393"/>
      <c r="J35" s="71"/>
      <c r="K35" s="71"/>
      <c r="L35" s="71"/>
      <c r="M35" s="451">
        <f t="shared" si="12"/>
        <v>0</v>
      </c>
      <c r="N35" s="71"/>
      <c r="O35" s="72"/>
      <c r="P35" s="451">
        <f t="shared" si="13"/>
        <v>0</v>
      </c>
      <c r="Q35" s="452">
        <f t="shared" si="14"/>
        <v>0</v>
      </c>
      <c r="R35" s="68"/>
      <c r="S35" s="198"/>
      <c r="T35" s="70"/>
      <c r="U35" s="70"/>
      <c r="V35" s="398"/>
      <c r="W35" s="28">
        <f t="shared" si="15"/>
        <v>0</v>
      </c>
      <c r="X35" s="39">
        <f t="shared" si="16"/>
        <v>0</v>
      </c>
      <c r="Y35" s="68"/>
      <c r="Z35" s="67"/>
      <c r="AA35" s="67"/>
      <c r="AB35" s="69"/>
      <c r="AC35" s="68"/>
      <c r="AD35" s="69"/>
      <c r="AE35" s="199">
        <f t="shared" si="17"/>
        <v>0</v>
      </c>
      <c r="AF35" s="200" t="b">
        <f t="shared" si="2"/>
        <v>0</v>
      </c>
      <c r="AG35" s="201">
        <f t="shared" si="3"/>
        <v>0</v>
      </c>
      <c r="AH35" s="203">
        <f t="shared" si="4"/>
        <v>1</v>
      </c>
      <c r="AI35" s="3"/>
      <c r="AK35" s="382">
        <f t="shared" si="5"/>
        <v>0</v>
      </c>
      <c r="AL35" s="382">
        <f t="shared" si="6"/>
        <v>0</v>
      </c>
      <c r="AM35" s="382">
        <f t="shared" si="7"/>
        <v>0</v>
      </c>
      <c r="AN35" s="382">
        <f t="shared" si="8"/>
        <v>0</v>
      </c>
      <c r="AO35" s="382">
        <f t="shared" si="9"/>
        <v>0</v>
      </c>
      <c r="AP35" s="382">
        <f t="shared" si="10"/>
        <v>0</v>
      </c>
      <c r="AQ35" s="382">
        <f t="shared" si="11"/>
        <v>0</v>
      </c>
    </row>
    <row r="36" spans="2:43" x14ac:dyDescent="0.25">
      <c r="B36" s="1"/>
      <c r="C36" s="29">
        <f>'T1 2024'!C36</f>
        <v>25</v>
      </c>
      <c r="D36" s="63">
        <f>'T1 2024'!D36</f>
        <v>0</v>
      </c>
      <c r="E36" s="62">
        <f>'T1 2024'!E36</f>
        <v>0</v>
      </c>
      <c r="F36" s="62">
        <f>'T1 2024'!F36</f>
        <v>0</v>
      </c>
      <c r="G36" s="62">
        <f>'T1 2024'!G36</f>
        <v>0</v>
      </c>
      <c r="H36" s="393"/>
      <c r="I36" s="393"/>
      <c r="J36" s="71"/>
      <c r="K36" s="71"/>
      <c r="L36" s="71"/>
      <c r="M36" s="451">
        <f t="shared" si="12"/>
        <v>0</v>
      </c>
      <c r="N36" s="71"/>
      <c r="O36" s="72"/>
      <c r="P36" s="451">
        <f t="shared" si="13"/>
        <v>0</v>
      </c>
      <c r="Q36" s="452">
        <f t="shared" si="14"/>
        <v>0</v>
      </c>
      <c r="R36" s="68"/>
      <c r="S36" s="198"/>
      <c r="T36" s="70"/>
      <c r="U36" s="70"/>
      <c r="V36" s="398"/>
      <c r="W36" s="28">
        <f t="shared" si="15"/>
        <v>0</v>
      </c>
      <c r="X36" s="39">
        <f t="shared" si="16"/>
        <v>0</v>
      </c>
      <c r="Y36" s="68"/>
      <c r="Z36" s="67"/>
      <c r="AA36" s="67"/>
      <c r="AB36" s="69"/>
      <c r="AC36" s="68"/>
      <c r="AD36" s="69"/>
      <c r="AE36" s="199">
        <f t="shared" si="17"/>
        <v>0</v>
      </c>
      <c r="AF36" s="200" t="b">
        <f t="shared" si="2"/>
        <v>0</v>
      </c>
      <c r="AG36" s="201">
        <f t="shared" si="3"/>
        <v>0</v>
      </c>
      <c r="AH36" s="203">
        <f t="shared" si="4"/>
        <v>1</v>
      </c>
      <c r="AI36" s="3"/>
      <c r="AK36" s="382">
        <f t="shared" si="5"/>
        <v>0</v>
      </c>
      <c r="AL36" s="382">
        <f t="shared" si="6"/>
        <v>0</v>
      </c>
      <c r="AM36" s="382">
        <f t="shared" si="7"/>
        <v>0</v>
      </c>
      <c r="AN36" s="382">
        <f t="shared" si="8"/>
        <v>0</v>
      </c>
      <c r="AO36" s="382">
        <f t="shared" si="9"/>
        <v>0</v>
      </c>
      <c r="AP36" s="382">
        <f t="shared" si="10"/>
        <v>0</v>
      </c>
      <c r="AQ36" s="382">
        <f t="shared" si="11"/>
        <v>0</v>
      </c>
    </row>
    <row r="37" spans="2:43" x14ac:dyDescent="0.25">
      <c r="B37" s="1"/>
      <c r="C37" s="29">
        <f>'T1 2024'!C37</f>
        <v>26</v>
      </c>
      <c r="D37" s="63">
        <f>'T1 2024'!D37</f>
        <v>0</v>
      </c>
      <c r="E37" s="62">
        <f>'T1 2024'!E37</f>
        <v>0</v>
      </c>
      <c r="F37" s="62">
        <f>'T1 2024'!F37</f>
        <v>0</v>
      </c>
      <c r="G37" s="62">
        <f>'T1 2024'!G37</f>
        <v>0</v>
      </c>
      <c r="H37" s="393"/>
      <c r="I37" s="393"/>
      <c r="J37" s="71"/>
      <c r="K37" s="71"/>
      <c r="L37" s="71"/>
      <c r="M37" s="451">
        <f t="shared" si="12"/>
        <v>0</v>
      </c>
      <c r="N37" s="71"/>
      <c r="O37" s="72"/>
      <c r="P37" s="451">
        <f t="shared" si="13"/>
        <v>0</v>
      </c>
      <c r="Q37" s="452">
        <f t="shared" si="14"/>
        <v>0</v>
      </c>
      <c r="R37" s="68"/>
      <c r="S37" s="198"/>
      <c r="T37" s="70"/>
      <c r="U37" s="70"/>
      <c r="V37" s="398"/>
      <c r="W37" s="28">
        <f t="shared" si="15"/>
        <v>0</v>
      </c>
      <c r="X37" s="39">
        <f t="shared" si="16"/>
        <v>0</v>
      </c>
      <c r="Y37" s="68"/>
      <c r="Z37" s="67"/>
      <c r="AA37" s="67"/>
      <c r="AB37" s="69"/>
      <c r="AC37" s="68"/>
      <c r="AD37" s="69"/>
      <c r="AE37" s="199">
        <f t="shared" si="17"/>
        <v>0</v>
      </c>
      <c r="AF37" s="200" t="b">
        <f t="shared" si="2"/>
        <v>0</v>
      </c>
      <c r="AG37" s="201">
        <f t="shared" si="3"/>
        <v>0</v>
      </c>
      <c r="AH37" s="203">
        <f t="shared" si="4"/>
        <v>1</v>
      </c>
      <c r="AI37" s="3"/>
      <c r="AK37" s="382">
        <f t="shared" si="5"/>
        <v>0</v>
      </c>
      <c r="AL37" s="382">
        <f t="shared" si="6"/>
        <v>0</v>
      </c>
      <c r="AM37" s="382">
        <f t="shared" si="7"/>
        <v>0</v>
      </c>
      <c r="AN37" s="382">
        <f t="shared" si="8"/>
        <v>0</v>
      </c>
      <c r="AO37" s="382">
        <f t="shared" si="9"/>
        <v>0</v>
      </c>
      <c r="AP37" s="382">
        <f t="shared" si="10"/>
        <v>0</v>
      </c>
      <c r="AQ37" s="382">
        <f t="shared" si="11"/>
        <v>0</v>
      </c>
    </row>
    <row r="38" spans="2:43" x14ac:dyDescent="0.25">
      <c r="B38" s="1"/>
      <c r="C38" s="29">
        <f>'T1 2024'!C38</f>
        <v>27</v>
      </c>
      <c r="D38" s="63">
        <f>'T1 2024'!D38</f>
        <v>0</v>
      </c>
      <c r="E38" s="62">
        <f>'T1 2024'!E38</f>
        <v>0</v>
      </c>
      <c r="F38" s="62">
        <f>'T1 2024'!F38</f>
        <v>0</v>
      </c>
      <c r="G38" s="62">
        <f>'T1 2024'!G38</f>
        <v>0</v>
      </c>
      <c r="H38" s="393"/>
      <c r="I38" s="393"/>
      <c r="J38" s="71"/>
      <c r="K38" s="71"/>
      <c r="L38" s="71"/>
      <c r="M38" s="451">
        <f t="shared" si="12"/>
        <v>0</v>
      </c>
      <c r="N38" s="71"/>
      <c r="O38" s="72"/>
      <c r="P38" s="451">
        <f t="shared" si="13"/>
        <v>0</v>
      </c>
      <c r="Q38" s="452">
        <f t="shared" si="14"/>
        <v>0</v>
      </c>
      <c r="R38" s="68"/>
      <c r="S38" s="198"/>
      <c r="T38" s="70"/>
      <c r="U38" s="70"/>
      <c r="V38" s="398"/>
      <c r="W38" s="28">
        <f t="shared" si="15"/>
        <v>0</v>
      </c>
      <c r="X38" s="39">
        <f t="shared" si="16"/>
        <v>0</v>
      </c>
      <c r="Y38" s="68"/>
      <c r="Z38" s="67"/>
      <c r="AA38" s="67"/>
      <c r="AB38" s="69"/>
      <c r="AC38" s="68"/>
      <c r="AD38" s="69"/>
      <c r="AE38" s="199">
        <f t="shared" si="17"/>
        <v>0</v>
      </c>
      <c r="AF38" s="200" t="b">
        <f t="shared" si="2"/>
        <v>0</v>
      </c>
      <c r="AG38" s="201">
        <f t="shared" si="3"/>
        <v>0</v>
      </c>
      <c r="AH38" s="203">
        <f t="shared" si="4"/>
        <v>1</v>
      </c>
      <c r="AI38" s="3"/>
      <c r="AK38" s="382">
        <f t="shared" si="5"/>
        <v>0</v>
      </c>
      <c r="AL38" s="382">
        <f t="shared" si="6"/>
        <v>0</v>
      </c>
      <c r="AM38" s="382">
        <f t="shared" si="7"/>
        <v>0</v>
      </c>
      <c r="AN38" s="382">
        <f t="shared" si="8"/>
        <v>0</v>
      </c>
      <c r="AO38" s="382">
        <f t="shared" si="9"/>
        <v>0</v>
      </c>
      <c r="AP38" s="382">
        <f t="shared" si="10"/>
        <v>0</v>
      </c>
      <c r="AQ38" s="382">
        <f t="shared" si="11"/>
        <v>0</v>
      </c>
    </row>
    <row r="39" spans="2:43" x14ac:dyDescent="0.25">
      <c r="B39" s="1"/>
      <c r="C39" s="29">
        <f>'T1 2024'!C39</f>
        <v>28</v>
      </c>
      <c r="D39" s="63">
        <f>'T1 2024'!D39</f>
        <v>0</v>
      </c>
      <c r="E39" s="62">
        <f>'T1 2024'!E39</f>
        <v>0</v>
      </c>
      <c r="F39" s="62">
        <f>'T1 2024'!F39</f>
        <v>0</v>
      </c>
      <c r="G39" s="62">
        <f>'T1 2024'!G39</f>
        <v>0</v>
      </c>
      <c r="H39" s="393"/>
      <c r="I39" s="393"/>
      <c r="J39" s="71"/>
      <c r="K39" s="71"/>
      <c r="L39" s="71"/>
      <c r="M39" s="451">
        <f t="shared" si="12"/>
        <v>0</v>
      </c>
      <c r="N39" s="71"/>
      <c r="O39" s="72"/>
      <c r="P39" s="451">
        <f t="shared" si="13"/>
        <v>0</v>
      </c>
      <c r="Q39" s="452">
        <f t="shared" si="14"/>
        <v>0</v>
      </c>
      <c r="R39" s="68"/>
      <c r="S39" s="198"/>
      <c r="T39" s="70"/>
      <c r="U39" s="70"/>
      <c r="V39" s="398"/>
      <c r="W39" s="28">
        <f t="shared" si="15"/>
        <v>0</v>
      </c>
      <c r="X39" s="39">
        <f t="shared" si="16"/>
        <v>0</v>
      </c>
      <c r="Y39" s="68"/>
      <c r="Z39" s="67"/>
      <c r="AA39" s="67"/>
      <c r="AB39" s="69"/>
      <c r="AC39" s="68"/>
      <c r="AD39" s="69"/>
      <c r="AE39" s="199">
        <f t="shared" si="17"/>
        <v>0</v>
      </c>
      <c r="AF39" s="200" t="b">
        <f t="shared" si="2"/>
        <v>0</v>
      </c>
      <c r="AG39" s="201">
        <f t="shared" si="3"/>
        <v>0</v>
      </c>
      <c r="AH39" s="203">
        <f t="shared" si="4"/>
        <v>1</v>
      </c>
      <c r="AI39" s="3"/>
      <c r="AK39" s="382">
        <f t="shared" si="5"/>
        <v>0</v>
      </c>
      <c r="AL39" s="382">
        <f t="shared" si="6"/>
        <v>0</v>
      </c>
      <c r="AM39" s="382">
        <f t="shared" si="7"/>
        <v>0</v>
      </c>
      <c r="AN39" s="382">
        <f t="shared" si="8"/>
        <v>0</v>
      </c>
      <c r="AO39" s="382">
        <f t="shared" si="9"/>
        <v>0</v>
      </c>
      <c r="AP39" s="382">
        <f t="shared" si="10"/>
        <v>0</v>
      </c>
      <c r="AQ39" s="382">
        <f t="shared" si="11"/>
        <v>0</v>
      </c>
    </row>
    <row r="40" spans="2:43" x14ac:dyDescent="0.25">
      <c r="B40" s="1"/>
      <c r="C40" s="29">
        <f>'T1 2024'!C40</f>
        <v>29</v>
      </c>
      <c r="D40" s="63">
        <f>'T1 2024'!D40</f>
        <v>0</v>
      </c>
      <c r="E40" s="62">
        <f>'T1 2024'!E40</f>
        <v>0</v>
      </c>
      <c r="F40" s="62">
        <f>'T1 2024'!F40</f>
        <v>0</v>
      </c>
      <c r="G40" s="62">
        <f>'T1 2024'!G40</f>
        <v>0</v>
      </c>
      <c r="H40" s="393"/>
      <c r="I40" s="393"/>
      <c r="J40" s="71"/>
      <c r="K40" s="71"/>
      <c r="L40" s="71"/>
      <c r="M40" s="451">
        <f t="shared" si="12"/>
        <v>0</v>
      </c>
      <c r="N40" s="71"/>
      <c r="O40" s="72"/>
      <c r="P40" s="451">
        <f t="shared" si="13"/>
        <v>0</v>
      </c>
      <c r="Q40" s="452">
        <f t="shared" si="14"/>
        <v>0</v>
      </c>
      <c r="R40" s="68"/>
      <c r="S40" s="198"/>
      <c r="T40" s="70"/>
      <c r="U40" s="70"/>
      <c r="V40" s="398"/>
      <c r="W40" s="28">
        <f t="shared" si="15"/>
        <v>0</v>
      </c>
      <c r="X40" s="39">
        <f t="shared" si="16"/>
        <v>0</v>
      </c>
      <c r="Y40" s="68"/>
      <c r="Z40" s="67"/>
      <c r="AA40" s="67"/>
      <c r="AB40" s="69"/>
      <c r="AC40" s="68"/>
      <c r="AD40" s="69"/>
      <c r="AE40" s="199">
        <f t="shared" si="17"/>
        <v>0</v>
      </c>
      <c r="AF40" s="200" t="b">
        <f t="shared" si="2"/>
        <v>0</v>
      </c>
      <c r="AG40" s="201">
        <f t="shared" si="3"/>
        <v>0</v>
      </c>
      <c r="AH40" s="203">
        <f t="shared" si="4"/>
        <v>1</v>
      </c>
      <c r="AI40" s="3"/>
      <c r="AK40" s="382">
        <f t="shared" si="5"/>
        <v>0</v>
      </c>
      <c r="AL40" s="382">
        <f t="shared" si="6"/>
        <v>0</v>
      </c>
      <c r="AM40" s="382">
        <f t="shared" si="7"/>
        <v>0</v>
      </c>
      <c r="AN40" s="382">
        <f t="shared" si="8"/>
        <v>0</v>
      </c>
      <c r="AO40" s="382">
        <f t="shared" si="9"/>
        <v>0</v>
      </c>
      <c r="AP40" s="382">
        <f t="shared" si="10"/>
        <v>0</v>
      </c>
      <c r="AQ40" s="382">
        <f t="shared" si="11"/>
        <v>0</v>
      </c>
    </row>
    <row r="41" spans="2:43" x14ac:dyDescent="0.25">
      <c r="B41" s="1"/>
      <c r="C41" s="29">
        <f>'T1 2024'!C41</f>
        <v>30</v>
      </c>
      <c r="D41" s="63">
        <f>'T1 2024'!D41</f>
        <v>0</v>
      </c>
      <c r="E41" s="62">
        <f>'T1 2024'!E41</f>
        <v>0</v>
      </c>
      <c r="F41" s="62">
        <f>'T1 2024'!F41</f>
        <v>0</v>
      </c>
      <c r="G41" s="62">
        <f>'T1 2024'!G41</f>
        <v>0</v>
      </c>
      <c r="H41" s="393"/>
      <c r="I41" s="393"/>
      <c r="J41" s="71"/>
      <c r="K41" s="71"/>
      <c r="L41" s="71"/>
      <c r="M41" s="451">
        <f t="shared" si="12"/>
        <v>0</v>
      </c>
      <c r="N41" s="71"/>
      <c r="O41" s="72"/>
      <c r="P41" s="451">
        <f t="shared" si="13"/>
        <v>0</v>
      </c>
      <c r="Q41" s="452">
        <f t="shared" si="14"/>
        <v>0</v>
      </c>
      <c r="R41" s="68"/>
      <c r="S41" s="198"/>
      <c r="T41" s="70"/>
      <c r="U41" s="70"/>
      <c r="V41" s="398"/>
      <c r="W41" s="28">
        <f t="shared" si="15"/>
        <v>0</v>
      </c>
      <c r="X41" s="39">
        <f t="shared" si="16"/>
        <v>0</v>
      </c>
      <c r="Y41" s="68"/>
      <c r="Z41" s="67"/>
      <c r="AA41" s="67"/>
      <c r="AB41" s="69"/>
      <c r="AC41" s="68"/>
      <c r="AD41" s="69"/>
      <c r="AE41" s="199">
        <f t="shared" si="17"/>
        <v>0</v>
      </c>
      <c r="AF41" s="200" t="b">
        <f t="shared" si="2"/>
        <v>0</v>
      </c>
      <c r="AG41" s="201">
        <f t="shared" si="3"/>
        <v>0</v>
      </c>
      <c r="AH41" s="203">
        <f t="shared" si="4"/>
        <v>1</v>
      </c>
      <c r="AI41" s="3"/>
      <c r="AK41" s="382">
        <f t="shared" si="5"/>
        <v>0</v>
      </c>
      <c r="AL41" s="382">
        <f t="shared" si="6"/>
        <v>0</v>
      </c>
      <c r="AM41" s="382">
        <f t="shared" si="7"/>
        <v>0</v>
      </c>
      <c r="AN41" s="382">
        <f t="shared" si="8"/>
        <v>0</v>
      </c>
      <c r="AO41" s="382">
        <f t="shared" si="9"/>
        <v>0</v>
      </c>
      <c r="AP41" s="382">
        <f t="shared" si="10"/>
        <v>0</v>
      </c>
      <c r="AQ41" s="382">
        <f t="shared" si="11"/>
        <v>0</v>
      </c>
    </row>
    <row r="42" spans="2:43" x14ac:dyDescent="0.25">
      <c r="B42" s="1"/>
      <c r="C42" s="29">
        <f>'T1 2024'!C42</f>
        <v>31</v>
      </c>
      <c r="D42" s="63">
        <f>'T1 2024'!D42</f>
        <v>0</v>
      </c>
      <c r="E42" s="62">
        <f>'T1 2024'!E42</f>
        <v>0</v>
      </c>
      <c r="F42" s="62">
        <f>'T1 2024'!F42</f>
        <v>0</v>
      </c>
      <c r="G42" s="62">
        <f>'T1 2024'!G42</f>
        <v>0</v>
      </c>
      <c r="H42" s="393"/>
      <c r="I42" s="393"/>
      <c r="J42" s="71"/>
      <c r="K42" s="71"/>
      <c r="L42" s="71"/>
      <c r="M42" s="451">
        <f t="shared" si="12"/>
        <v>0</v>
      </c>
      <c r="N42" s="71"/>
      <c r="O42" s="72"/>
      <c r="P42" s="451">
        <f t="shared" si="13"/>
        <v>0</v>
      </c>
      <c r="Q42" s="452">
        <f t="shared" si="14"/>
        <v>0</v>
      </c>
      <c r="R42" s="68"/>
      <c r="S42" s="198"/>
      <c r="T42" s="70"/>
      <c r="U42" s="70"/>
      <c r="V42" s="398"/>
      <c r="W42" s="28">
        <f t="shared" si="15"/>
        <v>0</v>
      </c>
      <c r="X42" s="39">
        <f t="shared" si="16"/>
        <v>0</v>
      </c>
      <c r="Y42" s="68"/>
      <c r="Z42" s="67"/>
      <c r="AA42" s="67"/>
      <c r="AB42" s="69"/>
      <c r="AC42" s="68"/>
      <c r="AD42" s="69"/>
      <c r="AE42" s="199">
        <f t="shared" si="17"/>
        <v>0</v>
      </c>
      <c r="AF42" s="200" t="b">
        <f t="shared" si="2"/>
        <v>0</v>
      </c>
      <c r="AG42" s="201">
        <f t="shared" si="3"/>
        <v>0</v>
      </c>
      <c r="AH42" s="203">
        <f t="shared" si="4"/>
        <v>1</v>
      </c>
      <c r="AI42" s="3"/>
      <c r="AK42" s="382">
        <f t="shared" si="5"/>
        <v>0</v>
      </c>
      <c r="AL42" s="382">
        <f t="shared" si="6"/>
        <v>0</v>
      </c>
      <c r="AM42" s="382">
        <f t="shared" si="7"/>
        <v>0</v>
      </c>
      <c r="AN42" s="382">
        <f t="shared" si="8"/>
        <v>0</v>
      </c>
      <c r="AO42" s="382">
        <f t="shared" si="9"/>
        <v>0</v>
      </c>
      <c r="AP42" s="382">
        <f t="shared" si="10"/>
        <v>0</v>
      </c>
      <c r="AQ42" s="382">
        <f t="shared" si="11"/>
        <v>0</v>
      </c>
    </row>
    <row r="43" spans="2:43" x14ac:dyDescent="0.25">
      <c r="B43" s="1"/>
      <c r="C43" s="29">
        <f>'T1 2024'!C43</f>
        <v>32</v>
      </c>
      <c r="D43" s="63">
        <f>'T1 2024'!D43</f>
        <v>0</v>
      </c>
      <c r="E43" s="62">
        <f>'T1 2024'!E43</f>
        <v>0</v>
      </c>
      <c r="F43" s="62">
        <f>'T1 2024'!F43</f>
        <v>0</v>
      </c>
      <c r="G43" s="62">
        <f>'T1 2024'!G43</f>
        <v>0</v>
      </c>
      <c r="H43" s="393"/>
      <c r="I43" s="393"/>
      <c r="J43" s="71"/>
      <c r="K43" s="71"/>
      <c r="L43" s="71"/>
      <c r="M43" s="451">
        <f t="shared" si="12"/>
        <v>0</v>
      </c>
      <c r="N43" s="71"/>
      <c r="O43" s="72"/>
      <c r="P43" s="451">
        <f t="shared" si="13"/>
        <v>0</v>
      </c>
      <c r="Q43" s="452">
        <f t="shared" si="14"/>
        <v>0</v>
      </c>
      <c r="R43" s="68"/>
      <c r="S43" s="198"/>
      <c r="T43" s="70"/>
      <c r="U43" s="70"/>
      <c r="V43" s="398"/>
      <c r="W43" s="28">
        <f t="shared" si="15"/>
        <v>0</v>
      </c>
      <c r="X43" s="39">
        <f t="shared" si="16"/>
        <v>0</v>
      </c>
      <c r="Y43" s="68"/>
      <c r="Z43" s="67"/>
      <c r="AA43" s="67"/>
      <c r="AB43" s="69"/>
      <c r="AC43" s="68"/>
      <c r="AD43" s="69"/>
      <c r="AE43" s="199">
        <f t="shared" si="17"/>
        <v>0</v>
      </c>
      <c r="AF43" s="200" t="b">
        <f t="shared" si="2"/>
        <v>0</v>
      </c>
      <c r="AG43" s="201">
        <f t="shared" si="3"/>
        <v>0</v>
      </c>
      <c r="AH43" s="203">
        <f t="shared" si="4"/>
        <v>1</v>
      </c>
      <c r="AI43" s="3"/>
      <c r="AK43" s="382">
        <f t="shared" si="5"/>
        <v>0</v>
      </c>
      <c r="AL43" s="382">
        <f t="shared" si="6"/>
        <v>0</v>
      </c>
      <c r="AM43" s="382">
        <f t="shared" si="7"/>
        <v>0</v>
      </c>
      <c r="AN43" s="382">
        <f t="shared" si="8"/>
        <v>0</v>
      </c>
      <c r="AO43" s="382">
        <f t="shared" si="9"/>
        <v>0</v>
      </c>
      <c r="AP43" s="382">
        <f t="shared" si="10"/>
        <v>0</v>
      </c>
      <c r="AQ43" s="382">
        <f t="shared" si="11"/>
        <v>0</v>
      </c>
    </row>
    <row r="44" spans="2:43" x14ac:dyDescent="0.25">
      <c r="B44" s="1"/>
      <c r="C44" s="29">
        <f>'T1 2024'!C44</f>
        <v>33</v>
      </c>
      <c r="D44" s="63">
        <f>'T1 2024'!D44</f>
        <v>0</v>
      </c>
      <c r="E44" s="62">
        <f>'T1 2024'!E44</f>
        <v>0</v>
      </c>
      <c r="F44" s="62">
        <f>'T1 2024'!F44</f>
        <v>0</v>
      </c>
      <c r="G44" s="62">
        <f>'T1 2024'!G44</f>
        <v>0</v>
      </c>
      <c r="H44" s="393"/>
      <c r="I44" s="393"/>
      <c r="J44" s="71"/>
      <c r="K44" s="71"/>
      <c r="L44" s="71"/>
      <c r="M44" s="451">
        <f t="shared" si="12"/>
        <v>0</v>
      </c>
      <c r="N44" s="71"/>
      <c r="O44" s="72"/>
      <c r="P44" s="451">
        <f t="shared" si="13"/>
        <v>0</v>
      </c>
      <c r="Q44" s="452">
        <f t="shared" si="14"/>
        <v>0</v>
      </c>
      <c r="R44" s="68"/>
      <c r="S44" s="198"/>
      <c r="T44" s="70"/>
      <c r="U44" s="70"/>
      <c r="V44" s="398"/>
      <c r="W44" s="28">
        <f t="shared" si="15"/>
        <v>0</v>
      </c>
      <c r="X44" s="39">
        <f t="shared" si="16"/>
        <v>0</v>
      </c>
      <c r="Y44" s="68"/>
      <c r="Z44" s="67"/>
      <c r="AA44" s="67"/>
      <c r="AB44" s="69"/>
      <c r="AC44" s="68"/>
      <c r="AD44" s="69"/>
      <c r="AE44" s="199">
        <f t="shared" si="17"/>
        <v>0</v>
      </c>
      <c r="AF44" s="200" t="b">
        <f t="shared" ref="AF44:AF65" si="18">IF(AE44=4,(SUM(Y44:AB44)/4)*2.5,IF(AE44=6,(SUM(Y44:AD44)/6)*2.5))</f>
        <v>0</v>
      </c>
      <c r="AG44" s="201">
        <f t="shared" ref="AG44:AG75" si="19">AF44+X44+Q44</f>
        <v>0</v>
      </c>
      <c r="AH44" s="203">
        <f t="shared" ref="AH44:AH65" si="20">IF(AG44&gt;79,7,IF(AG44&gt;69,6,IF(AG44&gt;59,5,IF(AG44&gt;49,4,IF(AG44&gt;39,3,IF(AG44&gt;29,2,1))))))</f>
        <v>1</v>
      </c>
      <c r="AI44" s="3"/>
      <c r="AK44" s="382">
        <f t="shared" ref="AK44:AK65" si="21">IF(AG44&lt;29.9,IF(AG44&gt;0.1,1,0),0)</f>
        <v>0</v>
      </c>
      <c r="AL44" s="382">
        <f t="shared" ref="AL44:AL65" si="22">IF(AG44&lt;39.9,IF(AG44&gt;29.9,1,0),0)</f>
        <v>0</v>
      </c>
      <c r="AM44" s="382">
        <f t="shared" ref="AM44:AM65" si="23">IF(AG44&lt;49.9,IF(AG44&gt;39.9,1,0),0)</f>
        <v>0</v>
      </c>
      <c r="AN44" s="382">
        <f t="shared" ref="AN44:AN65" si="24">IF(AG44&lt;59.9,IF(AG44&gt;49.9,1,0),0)</f>
        <v>0</v>
      </c>
      <c r="AO44" s="382">
        <f t="shared" ref="AO44:AO65" si="25">IF(AG44&lt;69.9,IF(AG44&gt;59.9,1,0),0)</f>
        <v>0</v>
      </c>
      <c r="AP44" s="382">
        <f t="shared" ref="AP44:AP65" si="26">IF(AG44&lt;79.9,IF(AG44&gt;69.9,1,0),0)</f>
        <v>0</v>
      </c>
      <c r="AQ44" s="382">
        <f t="shared" ref="AQ44:AQ65" si="27">IF(AG44&lt;101,IF(AG44&gt;79.9,1,0),0)</f>
        <v>0</v>
      </c>
    </row>
    <row r="45" spans="2:43" x14ac:dyDescent="0.25">
      <c r="B45" s="1"/>
      <c r="C45" s="29">
        <f>'T1 2024'!C45</f>
        <v>34</v>
      </c>
      <c r="D45" s="63">
        <f>'T1 2024'!D45</f>
        <v>0</v>
      </c>
      <c r="E45" s="62">
        <f>'T1 2024'!E45</f>
        <v>0</v>
      </c>
      <c r="F45" s="62">
        <f>'T1 2024'!F45</f>
        <v>0</v>
      </c>
      <c r="G45" s="62">
        <f>'T1 2024'!G45</f>
        <v>0</v>
      </c>
      <c r="H45" s="393"/>
      <c r="I45" s="393"/>
      <c r="J45" s="71"/>
      <c r="K45" s="71"/>
      <c r="L45" s="71"/>
      <c r="M45" s="451">
        <f t="shared" si="12"/>
        <v>0</v>
      </c>
      <c r="N45" s="71"/>
      <c r="O45" s="72"/>
      <c r="P45" s="451">
        <f t="shared" si="13"/>
        <v>0</v>
      </c>
      <c r="Q45" s="452">
        <f t="shared" si="14"/>
        <v>0</v>
      </c>
      <c r="R45" s="68"/>
      <c r="S45" s="198"/>
      <c r="T45" s="70"/>
      <c r="U45" s="70"/>
      <c r="V45" s="398"/>
      <c r="W45" s="28">
        <f t="shared" si="15"/>
        <v>0</v>
      </c>
      <c r="X45" s="39">
        <f t="shared" si="16"/>
        <v>0</v>
      </c>
      <c r="Y45" s="68"/>
      <c r="Z45" s="67"/>
      <c r="AA45" s="67"/>
      <c r="AB45" s="69"/>
      <c r="AC45" s="68"/>
      <c r="AD45" s="69"/>
      <c r="AE45" s="199">
        <f t="shared" si="17"/>
        <v>0</v>
      </c>
      <c r="AF45" s="200" t="b">
        <f t="shared" si="18"/>
        <v>0</v>
      </c>
      <c r="AG45" s="201">
        <f t="shared" si="19"/>
        <v>0</v>
      </c>
      <c r="AH45" s="203">
        <f t="shared" si="20"/>
        <v>1</v>
      </c>
      <c r="AI45" s="3"/>
      <c r="AK45" s="382">
        <f t="shared" si="21"/>
        <v>0</v>
      </c>
      <c r="AL45" s="382">
        <f t="shared" si="22"/>
        <v>0</v>
      </c>
      <c r="AM45" s="382">
        <f t="shared" si="23"/>
        <v>0</v>
      </c>
      <c r="AN45" s="382">
        <f t="shared" si="24"/>
        <v>0</v>
      </c>
      <c r="AO45" s="382">
        <f t="shared" si="25"/>
        <v>0</v>
      </c>
      <c r="AP45" s="382">
        <f t="shared" si="26"/>
        <v>0</v>
      </c>
      <c r="AQ45" s="382">
        <f t="shared" si="27"/>
        <v>0</v>
      </c>
    </row>
    <row r="46" spans="2:43" x14ac:dyDescent="0.25">
      <c r="B46" s="1"/>
      <c r="C46" s="29">
        <f>'T1 2024'!C46</f>
        <v>35</v>
      </c>
      <c r="D46" s="63">
        <f>'T1 2024'!D46</f>
        <v>0</v>
      </c>
      <c r="E46" s="62">
        <f>'T1 2024'!E46</f>
        <v>0</v>
      </c>
      <c r="F46" s="62">
        <f>'T1 2024'!F46</f>
        <v>0</v>
      </c>
      <c r="G46" s="62">
        <f>'T1 2024'!G46</f>
        <v>0</v>
      </c>
      <c r="H46" s="393"/>
      <c r="I46" s="393"/>
      <c r="J46" s="71"/>
      <c r="K46" s="71"/>
      <c r="L46" s="71"/>
      <c r="M46" s="451">
        <f t="shared" si="12"/>
        <v>0</v>
      </c>
      <c r="N46" s="71"/>
      <c r="O46" s="72"/>
      <c r="P46" s="451">
        <f t="shared" si="13"/>
        <v>0</v>
      </c>
      <c r="Q46" s="452">
        <f t="shared" si="14"/>
        <v>0</v>
      </c>
      <c r="R46" s="68"/>
      <c r="S46" s="198"/>
      <c r="T46" s="70"/>
      <c r="U46" s="70"/>
      <c r="V46" s="398"/>
      <c r="W46" s="28">
        <f t="shared" si="15"/>
        <v>0</v>
      </c>
      <c r="X46" s="39">
        <f t="shared" si="16"/>
        <v>0</v>
      </c>
      <c r="Y46" s="68"/>
      <c r="Z46" s="67"/>
      <c r="AA46" s="67"/>
      <c r="AB46" s="69"/>
      <c r="AC46" s="68"/>
      <c r="AD46" s="69"/>
      <c r="AE46" s="199">
        <f t="shared" si="17"/>
        <v>0</v>
      </c>
      <c r="AF46" s="200" t="b">
        <f t="shared" si="18"/>
        <v>0</v>
      </c>
      <c r="AG46" s="201">
        <f t="shared" si="19"/>
        <v>0</v>
      </c>
      <c r="AH46" s="203">
        <f t="shared" si="20"/>
        <v>1</v>
      </c>
      <c r="AI46" s="3"/>
      <c r="AK46" s="382">
        <f t="shared" si="21"/>
        <v>0</v>
      </c>
      <c r="AL46" s="382">
        <f t="shared" si="22"/>
        <v>0</v>
      </c>
      <c r="AM46" s="382">
        <f t="shared" si="23"/>
        <v>0</v>
      </c>
      <c r="AN46" s="382">
        <f t="shared" si="24"/>
        <v>0</v>
      </c>
      <c r="AO46" s="382">
        <f t="shared" si="25"/>
        <v>0</v>
      </c>
      <c r="AP46" s="382">
        <f t="shared" si="26"/>
        <v>0</v>
      </c>
      <c r="AQ46" s="382">
        <f t="shared" si="27"/>
        <v>0</v>
      </c>
    </row>
    <row r="47" spans="2:43" x14ac:dyDescent="0.25">
      <c r="B47" s="1"/>
      <c r="C47" s="29">
        <f>'T1 2024'!C47</f>
        <v>36</v>
      </c>
      <c r="D47" s="63">
        <f>'T1 2024'!D47</f>
        <v>0</v>
      </c>
      <c r="E47" s="62">
        <f>'T1 2024'!E47</f>
        <v>0</v>
      </c>
      <c r="F47" s="62">
        <f>'T1 2024'!F47</f>
        <v>0</v>
      </c>
      <c r="G47" s="62">
        <f>'T1 2024'!G47</f>
        <v>0</v>
      </c>
      <c r="H47" s="393"/>
      <c r="I47" s="393"/>
      <c r="J47" s="71"/>
      <c r="K47" s="71"/>
      <c r="L47" s="71"/>
      <c r="M47" s="451">
        <f t="shared" si="12"/>
        <v>0</v>
      </c>
      <c r="N47" s="71"/>
      <c r="O47" s="72"/>
      <c r="P47" s="451">
        <f t="shared" si="13"/>
        <v>0</v>
      </c>
      <c r="Q47" s="452">
        <f t="shared" si="14"/>
        <v>0</v>
      </c>
      <c r="R47" s="68"/>
      <c r="S47" s="198"/>
      <c r="T47" s="70"/>
      <c r="U47" s="70"/>
      <c r="V47" s="398"/>
      <c r="W47" s="28">
        <f t="shared" si="15"/>
        <v>0</v>
      </c>
      <c r="X47" s="39">
        <f t="shared" si="16"/>
        <v>0</v>
      </c>
      <c r="Y47" s="68"/>
      <c r="Z47" s="67"/>
      <c r="AA47" s="67"/>
      <c r="AB47" s="69"/>
      <c r="AC47" s="68"/>
      <c r="AD47" s="69"/>
      <c r="AE47" s="199">
        <f t="shared" si="17"/>
        <v>0</v>
      </c>
      <c r="AF47" s="200" t="b">
        <f t="shared" si="18"/>
        <v>0</v>
      </c>
      <c r="AG47" s="201">
        <f t="shared" si="19"/>
        <v>0</v>
      </c>
      <c r="AH47" s="203">
        <f t="shared" si="20"/>
        <v>1</v>
      </c>
      <c r="AI47" s="3"/>
      <c r="AK47" s="382">
        <f t="shared" si="21"/>
        <v>0</v>
      </c>
      <c r="AL47" s="382">
        <f t="shared" si="22"/>
        <v>0</v>
      </c>
      <c r="AM47" s="382">
        <f t="shared" si="23"/>
        <v>0</v>
      </c>
      <c r="AN47" s="382">
        <f t="shared" si="24"/>
        <v>0</v>
      </c>
      <c r="AO47" s="382">
        <f t="shared" si="25"/>
        <v>0</v>
      </c>
      <c r="AP47" s="382">
        <f t="shared" si="26"/>
        <v>0</v>
      </c>
      <c r="AQ47" s="382">
        <f t="shared" si="27"/>
        <v>0</v>
      </c>
    </row>
    <row r="48" spans="2:43" x14ac:dyDescent="0.25">
      <c r="B48" s="1"/>
      <c r="C48" s="29">
        <f>'T1 2024'!C48</f>
        <v>37</v>
      </c>
      <c r="D48" s="63">
        <f>'T1 2024'!D48</f>
        <v>0</v>
      </c>
      <c r="E48" s="62">
        <f>'T1 2024'!E48</f>
        <v>0</v>
      </c>
      <c r="F48" s="62">
        <f>'T1 2024'!F48</f>
        <v>0</v>
      </c>
      <c r="G48" s="62">
        <f>'T1 2024'!G48</f>
        <v>0</v>
      </c>
      <c r="H48" s="393"/>
      <c r="I48" s="393"/>
      <c r="J48" s="71"/>
      <c r="K48" s="71"/>
      <c r="L48" s="71"/>
      <c r="M48" s="451">
        <f t="shared" si="12"/>
        <v>0</v>
      </c>
      <c r="N48" s="71"/>
      <c r="O48" s="72"/>
      <c r="P48" s="451">
        <f t="shared" si="13"/>
        <v>0</v>
      </c>
      <c r="Q48" s="452">
        <f t="shared" si="14"/>
        <v>0</v>
      </c>
      <c r="R48" s="68"/>
      <c r="S48" s="198"/>
      <c r="T48" s="70"/>
      <c r="U48" s="70"/>
      <c r="V48" s="398"/>
      <c r="W48" s="28">
        <f t="shared" si="15"/>
        <v>0</v>
      </c>
      <c r="X48" s="39">
        <f t="shared" si="16"/>
        <v>0</v>
      </c>
      <c r="Y48" s="68"/>
      <c r="Z48" s="67"/>
      <c r="AA48" s="67"/>
      <c r="AB48" s="69"/>
      <c r="AC48" s="68"/>
      <c r="AD48" s="69"/>
      <c r="AE48" s="199">
        <f t="shared" si="17"/>
        <v>0</v>
      </c>
      <c r="AF48" s="200" t="b">
        <f t="shared" si="18"/>
        <v>0</v>
      </c>
      <c r="AG48" s="201">
        <f t="shared" si="19"/>
        <v>0</v>
      </c>
      <c r="AH48" s="203">
        <f t="shared" si="20"/>
        <v>1</v>
      </c>
      <c r="AI48" s="3"/>
      <c r="AK48" s="382">
        <f t="shared" si="21"/>
        <v>0</v>
      </c>
      <c r="AL48" s="382">
        <f t="shared" si="22"/>
        <v>0</v>
      </c>
      <c r="AM48" s="382">
        <f t="shared" si="23"/>
        <v>0</v>
      </c>
      <c r="AN48" s="382">
        <f t="shared" si="24"/>
        <v>0</v>
      </c>
      <c r="AO48" s="382">
        <f t="shared" si="25"/>
        <v>0</v>
      </c>
      <c r="AP48" s="382">
        <f t="shared" si="26"/>
        <v>0</v>
      </c>
      <c r="AQ48" s="382">
        <f t="shared" si="27"/>
        <v>0</v>
      </c>
    </row>
    <row r="49" spans="2:43" x14ac:dyDescent="0.25">
      <c r="B49" s="1"/>
      <c r="C49" s="29">
        <f>'T1 2024'!C49</f>
        <v>38</v>
      </c>
      <c r="D49" s="63">
        <f>'T1 2024'!D49</f>
        <v>0</v>
      </c>
      <c r="E49" s="62">
        <f>'T1 2024'!E49</f>
        <v>0</v>
      </c>
      <c r="F49" s="62">
        <f>'T1 2024'!F49</f>
        <v>0</v>
      </c>
      <c r="G49" s="62">
        <f>'T1 2024'!G49</f>
        <v>0</v>
      </c>
      <c r="H49" s="393"/>
      <c r="I49" s="393"/>
      <c r="J49" s="71"/>
      <c r="K49" s="71"/>
      <c r="L49" s="71"/>
      <c r="M49" s="451">
        <f t="shared" si="12"/>
        <v>0</v>
      </c>
      <c r="N49" s="71"/>
      <c r="O49" s="72"/>
      <c r="P49" s="451">
        <f t="shared" si="13"/>
        <v>0</v>
      </c>
      <c r="Q49" s="452">
        <f t="shared" si="14"/>
        <v>0</v>
      </c>
      <c r="R49" s="68"/>
      <c r="S49" s="198"/>
      <c r="T49" s="70"/>
      <c r="U49" s="70"/>
      <c r="V49" s="398"/>
      <c r="W49" s="28">
        <f t="shared" si="15"/>
        <v>0</v>
      </c>
      <c r="X49" s="39">
        <f t="shared" si="16"/>
        <v>0</v>
      </c>
      <c r="Y49" s="68"/>
      <c r="Z49" s="67"/>
      <c r="AA49" s="67"/>
      <c r="AB49" s="69"/>
      <c r="AC49" s="68"/>
      <c r="AD49" s="69"/>
      <c r="AE49" s="199">
        <f t="shared" si="17"/>
        <v>0</v>
      </c>
      <c r="AF49" s="200" t="b">
        <f t="shared" si="18"/>
        <v>0</v>
      </c>
      <c r="AG49" s="201">
        <f t="shared" si="19"/>
        <v>0</v>
      </c>
      <c r="AH49" s="203">
        <f t="shared" si="20"/>
        <v>1</v>
      </c>
      <c r="AI49" s="3"/>
      <c r="AK49" s="382">
        <f t="shared" si="21"/>
        <v>0</v>
      </c>
      <c r="AL49" s="382">
        <f t="shared" si="22"/>
        <v>0</v>
      </c>
      <c r="AM49" s="382">
        <f t="shared" si="23"/>
        <v>0</v>
      </c>
      <c r="AN49" s="382">
        <f t="shared" si="24"/>
        <v>0</v>
      </c>
      <c r="AO49" s="382">
        <f t="shared" si="25"/>
        <v>0</v>
      </c>
      <c r="AP49" s="382">
        <f t="shared" si="26"/>
        <v>0</v>
      </c>
      <c r="AQ49" s="382">
        <f t="shared" si="27"/>
        <v>0</v>
      </c>
    </row>
    <row r="50" spans="2:43" x14ac:dyDescent="0.25">
      <c r="B50" s="1"/>
      <c r="C50" s="29">
        <f>'T1 2024'!C50</f>
        <v>39</v>
      </c>
      <c r="D50" s="63">
        <f>'T1 2024'!D50</f>
        <v>0</v>
      </c>
      <c r="E50" s="62">
        <f>'T1 2024'!E50</f>
        <v>0</v>
      </c>
      <c r="F50" s="62">
        <f>'T1 2024'!F50</f>
        <v>0</v>
      </c>
      <c r="G50" s="62">
        <f>'T1 2024'!G50</f>
        <v>0</v>
      </c>
      <c r="H50" s="393"/>
      <c r="I50" s="393"/>
      <c r="J50" s="71"/>
      <c r="K50" s="71"/>
      <c r="L50" s="71"/>
      <c r="M50" s="451">
        <f t="shared" si="12"/>
        <v>0</v>
      </c>
      <c r="N50" s="71"/>
      <c r="O50" s="72"/>
      <c r="P50" s="451">
        <f t="shared" si="13"/>
        <v>0</v>
      </c>
      <c r="Q50" s="452">
        <f t="shared" si="14"/>
        <v>0</v>
      </c>
      <c r="R50" s="68"/>
      <c r="S50" s="198"/>
      <c r="T50" s="70"/>
      <c r="U50" s="70"/>
      <c r="V50" s="398"/>
      <c r="W50" s="28">
        <f t="shared" si="15"/>
        <v>0</v>
      </c>
      <c r="X50" s="39">
        <f t="shared" si="16"/>
        <v>0</v>
      </c>
      <c r="Y50" s="68"/>
      <c r="Z50" s="67"/>
      <c r="AA50" s="67"/>
      <c r="AB50" s="69"/>
      <c r="AC50" s="68"/>
      <c r="AD50" s="69"/>
      <c r="AE50" s="199">
        <f t="shared" si="17"/>
        <v>0</v>
      </c>
      <c r="AF50" s="200" t="b">
        <f t="shared" si="18"/>
        <v>0</v>
      </c>
      <c r="AG50" s="201">
        <f t="shared" si="19"/>
        <v>0</v>
      </c>
      <c r="AH50" s="203">
        <f t="shared" si="20"/>
        <v>1</v>
      </c>
      <c r="AI50" s="3"/>
      <c r="AK50" s="382">
        <f t="shared" si="21"/>
        <v>0</v>
      </c>
      <c r="AL50" s="382">
        <f t="shared" si="22"/>
        <v>0</v>
      </c>
      <c r="AM50" s="382">
        <f t="shared" si="23"/>
        <v>0</v>
      </c>
      <c r="AN50" s="382">
        <f t="shared" si="24"/>
        <v>0</v>
      </c>
      <c r="AO50" s="382">
        <f t="shared" si="25"/>
        <v>0</v>
      </c>
      <c r="AP50" s="382">
        <f t="shared" si="26"/>
        <v>0</v>
      </c>
      <c r="AQ50" s="382">
        <f t="shared" si="27"/>
        <v>0</v>
      </c>
    </row>
    <row r="51" spans="2:43" x14ac:dyDescent="0.25">
      <c r="B51" s="1"/>
      <c r="C51" s="29">
        <f>'T1 2024'!C51</f>
        <v>40</v>
      </c>
      <c r="D51" s="63">
        <f>'T1 2024'!D51</f>
        <v>0</v>
      </c>
      <c r="E51" s="62">
        <f>'T1 2024'!E51</f>
        <v>0</v>
      </c>
      <c r="F51" s="62">
        <f>'T1 2024'!F51</f>
        <v>0</v>
      </c>
      <c r="G51" s="62">
        <f>'T1 2024'!G51</f>
        <v>0</v>
      </c>
      <c r="H51" s="393"/>
      <c r="I51" s="393"/>
      <c r="J51" s="71"/>
      <c r="K51" s="71"/>
      <c r="L51" s="71"/>
      <c r="M51" s="451">
        <f t="shared" si="12"/>
        <v>0</v>
      </c>
      <c r="N51" s="71"/>
      <c r="O51" s="72"/>
      <c r="P51" s="451">
        <f t="shared" si="13"/>
        <v>0</v>
      </c>
      <c r="Q51" s="452">
        <f t="shared" si="14"/>
        <v>0</v>
      </c>
      <c r="R51" s="68"/>
      <c r="S51" s="198"/>
      <c r="T51" s="70"/>
      <c r="U51" s="70"/>
      <c r="V51" s="398"/>
      <c r="W51" s="28">
        <f t="shared" si="15"/>
        <v>0</v>
      </c>
      <c r="X51" s="39">
        <f t="shared" si="16"/>
        <v>0</v>
      </c>
      <c r="Y51" s="68"/>
      <c r="Z51" s="67"/>
      <c r="AA51" s="67"/>
      <c r="AB51" s="69"/>
      <c r="AC51" s="68"/>
      <c r="AD51" s="69"/>
      <c r="AE51" s="199">
        <f t="shared" si="17"/>
        <v>0</v>
      </c>
      <c r="AF51" s="200" t="b">
        <f t="shared" si="18"/>
        <v>0</v>
      </c>
      <c r="AG51" s="201">
        <f t="shared" si="19"/>
        <v>0</v>
      </c>
      <c r="AH51" s="203">
        <f t="shared" si="20"/>
        <v>1</v>
      </c>
      <c r="AI51" s="3"/>
      <c r="AK51" s="382">
        <f t="shared" si="21"/>
        <v>0</v>
      </c>
      <c r="AL51" s="382">
        <f t="shared" si="22"/>
        <v>0</v>
      </c>
      <c r="AM51" s="382">
        <f t="shared" si="23"/>
        <v>0</v>
      </c>
      <c r="AN51" s="382">
        <f t="shared" si="24"/>
        <v>0</v>
      </c>
      <c r="AO51" s="382">
        <f t="shared" si="25"/>
        <v>0</v>
      </c>
      <c r="AP51" s="382">
        <f t="shared" si="26"/>
        <v>0</v>
      </c>
      <c r="AQ51" s="382">
        <f t="shared" si="27"/>
        <v>0</v>
      </c>
    </row>
    <row r="52" spans="2:43" x14ac:dyDescent="0.25">
      <c r="B52" s="1"/>
      <c r="C52" s="29">
        <f>'T1 2024'!C52</f>
        <v>41</v>
      </c>
      <c r="D52" s="63">
        <f>'T1 2024'!D52</f>
        <v>0</v>
      </c>
      <c r="E52" s="62">
        <f>'T1 2024'!E52</f>
        <v>0</v>
      </c>
      <c r="F52" s="62">
        <f>'T1 2024'!F52</f>
        <v>0</v>
      </c>
      <c r="G52" s="62">
        <f>'T1 2024'!G52</f>
        <v>0</v>
      </c>
      <c r="H52" s="393"/>
      <c r="I52" s="393"/>
      <c r="J52" s="71"/>
      <c r="K52" s="71"/>
      <c r="L52" s="71"/>
      <c r="M52" s="451">
        <f t="shared" si="12"/>
        <v>0</v>
      </c>
      <c r="N52" s="71"/>
      <c r="O52" s="72"/>
      <c r="P52" s="451">
        <f t="shared" si="13"/>
        <v>0</v>
      </c>
      <c r="Q52" s="452">
        <f t="shared" si="14"/>
        <v>0</v>
      </c>
      <c r="R52" s="68"/>
      <c r="S52" s="198"/>
      <c r="T52" s="70"/>
      <c r="U52" s="70"/>
      <c r="V52" s="398"/>
      <c r="W52" s="28">
        <f t="shared" si="15"/>
        <v>0</v>
      </c>
      <c r="X52" s="39">
        <f t="shared" si="16"/>
        <v>0</v>
      </c>
      <c r="Y52" s="68"/>
      <c r="Z52" s="67"/>
      <c r="AA52" s="67"/>
      <c r="AB52" s="69"/>
      <c r="AC52" s="68"/>
      <c r="AD52" s="69"/>
      <c r="AE52" s="199">
        <f t="shared" si="17"/>
        <v>0</v>
      </c>
      <c r="AF52" s="200" t="b">
        <f t="shared" si="18"/>
        <v>0</v>
      </c>
      <c r="AG52" s="201">
        <f t="shared" si="19"/>
        <v>0</v>
      </c>
      <c r="AH52" s="203">
        <f t="shared" si="20"/>
        <v>1</v>
      </c>
      <c r="AI52" s="3"/>
      <c r="AK52" s="382">
        <f t="shared" si="21"/>
        <v>0</v>
      </c>
      <c r="AL52" s="382">
        <f t="shared" si="22"/>
        <v>0</v>
      </c>
      <c r="AM52" s="382">
        <f t="shared" si="23"/>
        <v>0</v>
      </c>
      <c r="AN52" s="382">
        <f t="shared" si="24"/>
        <v>0</v>
      </c>
      <c r="AO52" s="382">
        <f t="shared" si="25"/>
        <v>0</v>
      </c>
      <c r="AP52" s="382">
        <f t="shared" si="26"/>
        <v>0</v>
      </c>
      <c r="AQ52" s="382">
        <f t="shared" si="27"/>
        <v>0</v>
      </c>
    </row>
    <row r="53" spans="2:43" x14ac:dyDescent="0.25">
      <c r="B53" s="1"/>
      <c r="C53" s="29">
        <f>'T1 2024'!C53</f>
        <v>42</v>
      </c>
      <c r="D53" s="63">
        <f>'T1 2024'!D53</f>
        <v>0</v>
      </c>
      <c r="E53" s="62">
        <f>'T1 2024'!E53</f>
        <v>0</v>
      </c>
      <c r="F53" s="62">
        <f>'T1 2024'!F53</f>
        <v>0</v>
      </c>
      <c r="G53" s="62">
        <f>'T1 2024'!G53</f>
        <v>0</v>
      </c>
      <c r="H53" s="393"/>
      <c r="I53" s="393"/>
      <c r="J53" s="71"/>
      <c r="K53" s="71"/>
      <c r="L53" s="71"/>
      <c r="M53" s="451">
        <f t="shared" si="12"/>
        <v>0</v>
      </c>
      <c r="N53" s="71"/>
      <c r="O53" s="72"/>
      <c r="P53" s="451">
        <f t="shared" si="13"/>
        <v>0</v>
      </c>
      <c r="Q53" s="452">
        <f t="shared" si="14"/>
        <v>0</v>
      </c>
      <c r="R53" s="68"/>
      <c r="S53" s="198"/>
      <c r="T53" s="70"/>
      <c r="U53" s="70"/>
      <c r="V53" s="398"/>
      <c r="W53" s="28">
        <f t="shared" si="15"/>
        <v>0</v>
      </c>
      <c r="X53" s="39">
        <f t="shared" si="16"/>
        <v>0</v>
      </c>
      <c r="Y53" s="68"/>
      <c r="Z53" s="67"/>
      <c r="AA53" s="67"/>
      <c r="AB53" s="69"/>
      <c r="AC53" s="68"/>
      <c r="AD53" s="69"/>
      <c r="AE53" s="199">
        <f t="shared" si="17"/>
        <v>0</v>
      </c>
      <c r="AF53" s="200" t="b">
        <f t="shared" si="18"/>
        <v>0</v>
      </c>
      <c r="AG53" s="201">
        <f t="shared" si="19"/>
        <v>0</v>
      </c>
      <c r="AH53" s="203">
        <f t="shared" si="20"/>
        <v>1</v>
      </c>
      <c r="AI53" s="3"/>
      <c r="AK53" s="382">
        <f t="shared" si="21"/>
        <v>0</v>
      </c>
      <c r="AL53" s="382">
        <f t="shared" si="22"/>
        <v>0</v>
      </c>
      <c r="AM53" s="382">
        <f t="shared" si="23"/>
        <v>0</v>
      </c>
      <c r="AN53" s="382">
        <f t="shared" si="24"/>
        <v>0</v>
      </c>
      <c r="AO53" s="382">
        <f t="shared" si="25"/>
        <v>0</v>
      </c>
      <c r="AP53" s="382">
        <f t="shared" si="26"/>
        <v>0</v>
      </c>
      <c r="AQ53" s="382">
        <f t="shared" si="27"/>
        <v>0</v>
      </c>
    </row>
    <row r="54" spans="2:43" x14ac:dyDescent="0.25">
      <c r="B54" s="1"/>
      <c r="C54" s="29">
        <f>'T1 2024'!C54</f>
        <v>43</v>
      </c>
      <c r="D54" s="63">
        <f>'T1 2024'!D54</f>
        <v>0</v>
      </c>
      <c r="E54" s="62">
        <f>'T1 2024'!E54</f>
        <v>0</v>
      </c>
      <c r="F54" s="62">
        <f>'T1 2024'!F54</f>
        <v>0</v>
      </c>
      <c r="G54" s="62">
        <f>'T1 2024'!G54</f>
        <v>0</v>
      </c>
      <c r="H54" s="393"/>
      <c r="I54" s="393"/>
      <c r="J54" s="71"/>
      <c r="K54" s="71"/>
      <c r="L54" s="71"/>
      <c r="M54" s="451">
        <f t="shared" si="12"/>
        <v>0</v>
      </c>
      <c r="N54" s="71"/>
      <c r="O54" s="72"/>
      <c r="P54" s="451">
        <f t="shared" si="13"/>
        <v>0</v>
      </c>
      <c r="Q54" s="452">
        <f t="shared" si="14"/>
        <v>0</v>
      </c>
      <c r="R54" s="68"/>
      <c r="S54" s="198"/>
      <c r="T54" s="70"/>
      <c r="U54" s="70"/>
      <c r="V54" s="398"/>
      <c r="W54" s="28">
        <f t="shared" si="15"/>
        <v>0</v>
      </c>
      <c r="X54" s="39">
        <f t="shared" si="16"/>
        <v>0</v>
      </c>
      <c r="Y54" s="68"/>
      <c r="Z54" s="67"/>
      <c r="AA54" s="67"/>
      <c r="AB54" s="69"/>
      <c r="AC54" s="68"/>
      <c r="AD54" s="69"/>
      <c r="AE54" s="199">
        <f t="shared" si="17"/>
        <v>0</v>
      </c>
      <c r="AF54" s="200" t="b">
        <f t="shared" si="18"/>
        <v>0</v>
      </c>
      <c r="AG54" s="201">
        <f t="shared" si="19"/>
        <v>0</v>
      </c>
      <c r="AH54" s="203">
        <f t="shared" si="20"/>
        <v>1</v>
      </c>
      <c r="AI54" s="3"/>
      <c r="AK54" s="382">
        <f t="shared" si="21"/>
        <v>0</v>
      </c>
      <c r="AL54" s="382">
        <f t="shared" si="22"/>
        <v>0</v>
      </c>
      <c r="AM54" s="382">
        <f t="shared" si="23"/>
        <v>0</v>
      </c>
      <c r="AN54" s="382">
        <f t="shared" si="24"/>
        <v>0</v>
      </c>
      <c r="AO54" s="382">
        <f t="shared" si="25"/>
        <v>0</v>
      </c>
      <c r="AP54" s="382">
        <f t="shared" si="26"/>
        <v>0</v>
      </c>
      <c r="AQ54" s="382">
        <f t="shared" si="27"/>
        <v>0</v>
      </c>
    </row>
    <row r="55" spans="2:43" x14ac:dyDescent="0.25">
      <c r="B55" s="1"/>
      <c r="C55" s="29">
        <f>'T1 2024'!C55</f>
        <v>44</v>
      </c>
      <c r="D55" s="63">
        <f>'T1 2024'!D55</f>
        <v>0</v>
      </c>
      <c r="E55" s="62">
        <f>'T1 2024'!E55</f>
        <v>0</v>
      </c>
      <c r="F55" s="62">
        <f>'T1 2024'!F55</f>
        <v>0</v>
      </c>
      <c r="G55" s="62">
        <f>'T1 2024'!G55</f>
        <v>0</v>
      </c>
      <c r="H55" s="393"/>
      <c r="I55" s="393"/>
      <c r="J55" s="71"/>
      <c r="K55" s="71"/>
      <c r="L55" s="71"/>
      <c r="M55" s="451">
        <f t="shared" si="12"/>
        <v>0</v>
      </c>
      <c r="N55" s="71"/>
      <c r="O55" s="72"/>
      <c r="P55" s="451">
        <f t="shared" si="13"/>
        <v>0</v>
      </c>
      <c r="Q55" s="452">
        <f t="shared" si="14"/>
        <v>0</v>
      </c>
      <c r="R55" s="68"/>
      <c r="S55" s="198"/>
      <c r="T55" s="70"/>
      <c r="U55" s="70"/>
      <c r="V55" s="398"/>
      <c r="W55" s="28">
        <f t="shared" si="15"/>
        <v>0</v>
      </c>
      <c r="X55" s="39">
        <f t="shared" si="16"/>
        <v>0</v>
      </c>
      <c r="Y55" s="68"/>
      <c r="Z55" s="67"/>
      <c r="AA55" s="67"/>
      <c r="AB55" s="69"/>
      <c r="AC55" s="68"/>
      <c r="AD55" s="69"/>
      <c r="AE55" s="199">
        <f t="shared" si="17"/>
        <v>0</v>
      </c>
      <c r="AF55" s="200" t="b">
        <f t="shared" si="18"/>
        <v>0</v>
      </c>
      <c r="AG55" s="201">
        <f t="shared" si="19"/>
        <v>0</v>
      </c>
      <c r="AH55" s="203">
        <f t="shared" si="20"/>
        <v>1</v>
      </c>
      <c r="AI55" s="3"/>
      <c r="AK55" s="382">
        <f t="shared" si="21"/>
        <v>0</v>
      </c>
      <c r="AL55" s="382">
        <f t="shared" si="22"/>
        <v>0</v>
      </c>
      <c r="AM55" s="382">
        <f t="shared" si="23"/>
        <v>0</v>
      </c>
      <c r="AN55" s="382">
        <f t="shared" si="24"/>
        <v>0</v>
      </c>
      <c r="AO55" s="382">
        <f t="shared" si="25"/>
        <v>0</v>
      </c>
      <c r="AP55" s="382">
        <f t="shared" si="26"/>
        <v>0</v>
      </c>
      <c r="AQ55" s="382">
        <f t="shared" si="27"/>
        <v>0</v>
      </c>
    </row>
    <row r="56" spans="2:43" x14ac:dyDescent="0.25">
      <c r="B56" s="1"/>
      <c r="C56" s="29">
        <f>'T1 2024'!C56</f>
        <v>45</v>
      </c>
      <c r="D56" s="63">
        <f>'T1 2024'!D56</f>
        <v>0</v>
      </c>
      <c r="E56" s="62">
        <f>'T1 2024'!E56</f>
        <v>0</v>
      </c>
      <c r="F56" s="62">
        <f>'T1 2024'!F56</f>
        <v>0</v>
      </c>
      <c r="G56" s="62">
        <f>'T1 2024'!G56</f>
        <v>0</v>
      </c>
      <c r="H56" s="393"/>
      <c r="I56" s="393"/>
      <c r="J56" s="71"/>
      <c r="K56" s="71"/>
      <c r="L56" s="71"/>
      <c r="M56" s="451">
        <f t="shared" si="12"/>
        <v>0</v>
      </c>
      <c r="N56" s="71"/>
      <c r="O56" s="72"/>
      <c r="P56" s="451">
        <f t="shared" si="13"/>
        <v>0</v>
      </c>
      <c r="Q56" s="452">
        <f t="shared" si="14"/>
        <v>0</v>
      </c>
      <c r="R56" s="68"/>
      <c r="S56" s="198"/>
      <c r="T56" s="70"/>
      <c r="U56" s="70"/>
      <c r="V56" s="398"/>
      <c r="W56" s="28">
        <f t="shared" si="15"/>
        <v>0</v>
      </c>
      <c r="X56" s="39">
        <f t="shared" si="16"/>
        <v>0</v>
      </c>
      <c r="Y56" s="68"/>
      <c r="Z56" s="67"/>
      <c r="AA56" s="67"/>
      <c r="AB56" s="69"/>
      <c r="AC56" s="68"/>
      <c r="AD56" s="69"/>
      <c r="AE56" s="199">
        <f t="shared" si="17"/>
        <v>0</v>
      </c>
      <c r="AF56" s="200" t="b">
        <f t="shared" si="18"/>
        <v>0</v>
      </c>
      <c r="AG56" s="201">
        <f t="shared" si="19"/>
        <v>0</v>
      </c>
      <c r="AH56" s="203">
        <f t="shared" si="20"/>
        <v>1</v>
      </c>
      <c r="AI56" s="3"/>
      <c r="AK56" s="382">
        <f t="shared" si="21"/>
        <v>0</v>
      </c>
      <c r="AL56" s="382">
        <f t="shared" si="22"/>
        <v>0</v>
      </c>
      <c r="AM56" s="382">
        <f t="shared" si="23"/>
        <v>0</v>
      </c>
      <c r="AN56" s="382">
        <f t="shared" si="24"/>
        <v>0</v>
      </c>
      <c r="AO56" s="382">
        <f t="shared" si="25"/>
        <v>0</v>
      </c>
      <c r="AP56" s="382">
        <f t="shared" si="26"/>
        <v>0</v>
      </c>
      <c r="AQ56" s="382">
        <f t="shared" si="27"/>
        <v>0</v>
      </c>
    </row>
    <row r="57" spans="2:43" x14ac:dyDescent="0.25">
      <c r="B57" s="1"/>
      <c r="C57" s="29">
        <f>'T1 2024'!C57</f>
        <v>46</v>
      </c>
      <c r="D57" s="63">
        <f>'T1 2024'!D57</f>
        <v>0</v>
      </c>
      <c r="E57" s="62">
        <f>'T1 2024'!E57</f>
        <v>0</v>
      </c>
      <c r="F57" s="62">
        <f>'T1 2024'!F57</f>
        <v>0</v>
      </c>
      <c r="G57" s="62">
        <f>'T1 2024'!G57</f>
        <v>0</v>
      </c>
      <c r="H57" s="393"/>
      <c r="I57" s="393"/>
      <c r="J57" s="71"/>
      <c r="K57" s="71"/>
      <c r="L57" s="71"/>
      <c r="M57" s="451">
        <f t="shared" si="12"/>
        <v>0</v>
      </c>
      <c r="N57" s="71"/>
      <c r="O57" s="72"/>
      <c r="P57" s="451">
        <f t="shared" si="13"/>
        <v>0</v>
      </c>
      <c r="Q57" s="452">
        <f t="shared" si="14"/>
        <v>0</v>
      </c>
      <c r="R57" s="68"/>
      <c r="S57" s="198"/>
      <c r="T57" s="70"/>
      <c r="U57" s="70"/>
      <c r="V57" s="398"/>
      <c r="W57" s="28">
        <f t="shared" si="15"/>
        <v>0</v>
      </c>
      <c r="X57" s="39">
        <f t="shared" si="16"/>
        <v>0</v>
      </c>
      <c r="Y57" s="68"/>
      <c r="Z57" s="67"/>
      <c r="AA57" s="67"/>
      <c r="AB57" s="69"/>
      <c r="AC57" s="68"/>
      <c r="AD57" s="69"/>
      <c r="AE57" s="199">
        <f t="shared" si="17"/>
        <v>0</v>
      </c>
      <c r="AF57" s="200" t="b">
        <f t="shared" si="18"/>
        <v>0</v>
      </c>
      <c r="AG57" s="201">
        <f t="shared" si="19"/>
        <v>0</v>
      </c>
      <c r="AH57" s="203">
        <f t="shared" si="20"/>
        <v>1</v>
      </c>
      <c r="AI57" s="3"/>
      <c r="AK57" s="382">
        <f t="shared" si="21"/>
        <v>0</v>
      </c>
      <c r="AL57" s="382">
        <f t="shared" si="22"/>
        <v>0</v>
      </c>
      <c r="AM57" s="382">
        <f t="shared" si="23"/>
        <v>0</v>
      </c>
      <c r="AN57" s="382">
        <f t="shared" si="24"/>
        <v>0</v>
      </c>
      <c r="AO57" s="382">
        <f t="shared" si="25"/>
        <v>0</v>
      </c>
      <c r="AP57" s="382">
        <f t="shared" si="26"/>
        <v>0</v>
      </c>
      <c r="AQ57" s="382">
        <f t="shared" si="27"/>
        <v>0</v>
      </c>
    </row>
    <row r="58" spans="2:43" x14ac:dyDescent="0.25">
      <c r="B58" s="1"/>
      <c r="C58" s="29">
        <f>'T1 2024'!C58</f>
        <v>47</v>
      </c>
      <c r="D58" s="63">
        <f>'T1 2024'!D58</f>
        <v>0</v>
      </c>
      <c r="E58" s="62">
        <f>'T1 2024'!E58</f>
        <v>0</v>
      </c>
      <c r="F58" s="62">
        <f>'T1 2024'!F58</f>
        <v>0</v>
      </c>
      <c r="G58" s="62">
        <f>'T1 2024'!G58</f>
        <v>0</v>
      </c>
      <c r="H58" s="393"/>
      <c r="I58" s="393"/>
      <c r="J58" s="71"/>
      <c r="K58" s="71"/>
      <c r="L58" s="71"/>
      <c r="M58" s="451">
        <f t="shared" si="12"/>
        <v>0</v>
      </c>
      <c r="N58" s="71"/>
      <c r="O58" s="72"/>
      <c r="P58" s="451">
        <f t="shared" si="13"/>
        <v>0</v>
      </c>
      <c r="Q58" s="452">
        <f t="shared" si="14"/>
        <v>0</v>
      </c>
      <c r="R58" s="68"/>
      <c r="S58" s="198"/>
      <c r="T58" s="70"/>
      <c r="U58" s="70"/>
      <c r="V58" s="398"/>
      <c r="W58" s="28">
        <f t="shared" si="15"/>
        <v>0</v>
      </c>
      <c r="X58" s="39">
        <f t="shared" si="16"/>
        <v>0</v>
      </c>
      <c r="Y58" s="68"/>
      <c r="Z58" s="67"/>
      <c r="AA58" s="67"/>
      <c r="AB58" s="69"/>
      <c r="AC58" s="68"/>
      <c r="AD58" s="69"/>
      <c r="AE58" s="199">
        <f t="shared" si="17"/>
        <v>0</v>
      </c>
      <c r="AF58" s="200" t="b">
        <f t="shared" si="18"/>
        <v>0</v>
      </c>
      <c r="AG58" s="201">
        <f t="shared" si="19"/>
        <v>0</v>
      </c>
      <c r="AH58" s="203">
        <f t="shared" si="20"/>
        <v>1</v>
      </c>
      <c r="AI58" s="3"/>
      <c r="AK58" s="382">
        <f t="shared" si="21"/>
        <v>0</v>
      </c>
      <c r="AL58" s="382">
        <f t="shared" si="22"/>
        <v>0</v>
      </c>
      <c r="AM58" s="382">
        <f t="shared" si="23"/>
        <v>0</v>
      </c>
      <c r="AN58" s="382">
        <f t="shared" si="24"/>
        <v>0</v>
      </c>
      <c r="AO58" s="382">
        <f t="shared" si="25"/>
        <v>0</v>
      </c>
      <c r="AP58" s="382">
        <f t="shared" si="26"/>
        <v>0</v>
      </c>
      <c r="AQ58" s="382">
        <f t="shared" si="27"/>
        <v>0</v>
      </c>
    </row>
    <row r="59" spans="2:43" x14ac:dyDescent="0.25">
      <c r="B59" s="1"/>
      <c r="C59" s="29">
        <f>'T1 2024'!C59</f>
        <v>48</v>
      </c>
      <c r="D59" s="63">
        <f>'T1 2024'!D59</f>
        <v>0</v>
      </c>
      <c r="E59" s="62">
        <f>'T1 2024'!E59</f>
        <v>0</v>
      </c>
      <c r="F59" s="62">
        <f>'T1 2024'!F59</f>
        <v>0</v>
      </c>
      <c r="G59" s="62">
        <f>'T1 2024'!G59</f>
        <v>0</v>
      </c>
      <c r="H59" s="393"/>
      <c r="I59" s="393"/>
      <c r="J59" s="71"/>
      <c r="K59" s="71"/>
      <c r="L59" s="71"/>
      <c r="M59" s="451">
        <f t="shared" si="12"/>
        <v>0</v>
      </c>
      <c r="N59" s="71"/>
      <c r="O59" s="72"/>
      <c r="P59" s="451">
        <f t="shared" si="13"/>
        <v>0</v>
      </c>
      <c r="Q59" s="452">
        <f t="shared" si="14"/>
        <v>0</v>
      </c>
      <c r="R59" s="68"/>
      <c r="S59" s="198"/>
      <c r="T59" s="70"/>
      <c r="U59" s="70"/>
      <c r="V59" s="398"/>
      <c r="W59" s="28">
        <f t="shared" si="15"/>
        <v>0</v>
      </c>
      <c r="X59" s="39">
        <f t="shared" si="16"/>
        <v>0</v>
      </c>
      <c r="Y59" s="68"/>
      <c r="Z59" s="67"/>
      <c r="AA59" s="67"/>
      <c r="AB59" s="69"/>
      <c r="AC59" s="68"/>
      <c r="AD59" s="69"/>
      <c r="AE59" s="199">
        <f t="shared" si="17"/>
        <v>0</v>
      </c>
      <c r="AF59" s="200" t="b">
        <f t="shared" si="18"/>
        <v>0</v>
      </c>
      <c r="AG59" s="201">
        <f t="shared" si="19"/>
        <v>0</v>
      </c>
      <c r="AH59" s="203">
        <f t="shared" si="20"/>
        <v>1</v>
      </c>
      <c r="AI59" s="3"/>
      <c r="AK59" s="382">
        <f t="shared" si="21"/>
        <v>0</v>
      </c>
      <c r="AL59" s="382">
        <f t="shared" si="22"/>
        <v>0</v>
      </c>
      <c r="AM59" s="382">
        <f t="shared" si="23"/>
        <v>0</v>
      </c>
      <c r="AN59" s="382">
        <f t="shared" si="24"/>
        <v>0</v>
      </c>
      <c r="AO59" s="382">
        <f t="shared" si="25"/>
        <v>0</v>
      </c>
      <c r="AP59" s="382">
        <f t="shared" si="26"/>
        <v>0</v>
      </c>
      <c r="AQ59" s="382">
        <f t="shared" si="27"/>
        <v>0</v>
      </c>
    </row>
    <row r="60" spans="2:43" x14ac:dyDescent="0.25">
      <c r="B60" s="1"/>
      <c r="C60" s="29">
        <f>'T1 2024'!C60</f>
        <v>49</v>
      </c>
      <c r="D60" s="63">
        <f>'T1 2024'!D60</f>
        <v>0</v>
      </c>
      <c r="E60" s="62">
        <f>'T1 2024'!E60</f>
        <v>0</v>
      </c>
      <c r="F60" s="62">
        <f>'T1 2024'!F60</f>
        <v>0</v>
      </c>
      <c r="G60" s="62">
        <f>'T1 2024'!G60</f>
        <v>0</v>
      </c>
      <c r="H60" s="393"/>
      <c r="I60" s="393"/>
      <c r="J60" s="71"/>
      <c r="K60" s="71"/>
      <c r="L60" s="71"/>
      <c r="M60" s="451">
        <f t="shared" si="12"/>
        <v>0</v>
      </c>
      <c r="N60" s="71"/>
      <c r="O60" s="72"/>
      <c r="P60" s="451">
        <f t="shared" si="13"/>
        <v>0</v>
      </c>
      <c r="Q60" s="452">
        <f t="shared" si="14"/>
        <v>0</v>
      </c>
      <c r="R60" s="68"/>
      <c r="S60" s="198"/>
      <c r="T60" s="70"/>
      <c r="U60" s="70"/>
      <c r="V60" s="398"/>
      <c r="W60" s="28">
        <f t="shared" si="15"/>
        <v>0</v>
      </c>
      <c r="X60" s="39">
        <f t="shared" si="16"/>
        <v>0</v>
      </c>
      <c r="Y60" s="68"/>
      <c r="Z60" s="67"/>
      <c r="AA60" s="67"/>
      <c r="AB60" s="69"/>
      <c r="AC60" s="68"/>
      <c r="AD60" s="69"/>
      <c r="AE60" s="199">
        <f t="shared" si="17"/>
        <v>0</v>
      </c>
      <c r="AF60" s="200" t="b">
        <f t="shared" si="18"/>
        <v>0</v>
      </c>
      <c r="AG60" s="201">
        <f t="shared" si="19"/>
        <v>0</v>
      </c>
      <c r="AH60" s="203">
        <f t="shared" si="20"/>
        <v>1</v>
      </c>
      <c r="AI60" s="3"/>
      <c r="AK60" s="382">
        <f t="shared" si="21"/>
        <v>0</v>
      </c>
      <c r="AL60" s="382">
        <f t="shared" si="22"/>
        <v>0</v>
      </c>
      <c r="AM60" s="382">
        <f t="shared" si="23"/>
        <v>0</v>
      </c>
      <c r="AN60" s="382">
        <f t="shared" si="24"/>
        <v>0</v>
      </c>
      <c r="AO60" s="382">
        <f t="shared" si="25"/>
        <v>0</v>
      </c>
      <c r="AP60" s="382">
        <f t="shared" si="26"/>
        <v>0</v>
      </c>
      <c r="AQ60" s="382">
        <f t="shared" si="27"/>
        <v>0</v>
      </c>
    </row>
    <row r="61" spans="2:43" x14ac:dyDescent="0.25">
      <c r="B61" s="1"/>
      <c r="C61" s="29">
        <f>'T1 2024'!C61</f>
        <v>50</v>
      </c>
      <c r="D61" s="63">
        <f>'T1 2024'!D61</f>
        <v>0</v>
      </c>
      <c r="E61" s="62">
        <f>'T1 2024'!E61</f>
        <v>0</v>
      </c>
      <c r="F61" s="62">
        <f>'T1 2024'!F61</f>
        <v>0</v>
      </c>
      <c r="G61" s="62">
        <f>'T1 2024'!G61</f>
        <v>0</v>
      </c>
      <c r="H61" s="393"/>
      <c r="I61" s="393"/>
      <c r="J61" s="71"/>
      <c r="K61" s="71"/>
      <c r="L61" s="71"/>
      <c r="M61" s="451">
        <f t="shared" si="12"/>
        <v>0</v>
      </c>
      <c r="N61" s="71"/>
      <c r="O61" s="72"/>
      <c r="P61" s="451">
        <f t="shared" si="13"/>
        <v>0</v>
      </c>
      <c r="Q61" s="452">
        <f t="shared" si="14"/>
        <v>0</v>
      </c>
      <c r="R61" s="68"/>
      <c r="S61" s="198"/>
      <c r="T61" s="70"/>
      <c r="U61" s="70"/>
      <c r="V61" s="398"/>
      <c r="W61" s="28">
        <f t="shared" si="15"/>
        <v>0</v>
      </c>
      <c r="X61" s="39">
        <f t="shared" si="16"/>
        <v>0</v>
      </c>
      <c r="Y61" s="68"/>
      <c r="Z61" s="67"/>
      <c r="AA61" s="67"/>
      <c r="AB61" s="69"/>
      <c r="AC61" s="68"/>
      <c r="AD61" s="69"/>
      <c r="AE61" s="199">
        <f t="shared" si="17"/>
        <v>0</v>
      </c>
      <c r="AF61" s="200" t="b">
        <f t="shared" si="18"/>
        <v>0</v>
      </c>
      <c r="AG61" s="201">
        <f t="shared" si="19"/>
        <v>0</v>
      </c>
      <c r="AH61" s="203">
        <f t="shared" si="20"/>
        <v>1</v>
      </c>
      <c r="AI61" s="3"/>
      <c r="AK61" s="382">
        <f t="shared" si="21"/>
        <v>0</v>
      </c>
      <c r="AL61" s="382">
        <f t="shared" si="22"/>
        <v>0</v>
      </c>
      <c r="AM61" s="382">
        <f t="shared" si="23"/>
        <v>0</v>
      </c>
      <c r="AN61" s="382">
        <f t="shared" si="24"/>
        <v>0</v>
      </c>
      <c r="AO61" s="382">
        <f t="shared" si="25"/>
        <v>0</v>
      </c>
      <c r="AP61" s="382">
        <f t="shared" si="26"/>
        <v>0</v>
      </c>
      <c r="AQ61" s="382">
        <f t="shared" si="27"/>
        <v>0</v>
      </c>
    </row>
    <row r="62" spans="2:43" x14ac:dyDescent="0.25">
      <c r="B62" s="1"/>
      <c r="C62" s="29">
        <f>'T1 2024'!C62</f>
        <v>51</v>
      </c>
      <c r="D62" s="63">
        <f>'T1 2024'!D62</f>
        <v>0</v>
      </c>
      <c r="E62" s="62">
        <f>'T1 2024'!E62</f>
        <v>0</v>
      </c>
      <c r="F62" s="62">
        <f>'T1 2024'!F62</f>
        <v>0</v>
      </c>
      <c r="G62" s="62">
        <f>'T1 2024'!G62</f>
        <v>0</v>
      </c>
      <c r="H62" s="393"/>
      <c r="I62" s="393"/>
      <c r="J62" s="71"/>
      <c r="K62" s="71"/>
      <c r="L62" s="71"/>
      <c r="M62" s="451">
        <f t="shared" si="12"/>
        <v>0</v>
      </c>
      <c r="N62" s="71"/>
      <c r="O62" s="72"/>
      <c r="P62" s="451">
        <f t="shared" si="13"/>
        <v>0</v>
      </c>
      <c r="Q62" s="452">
        <f t="shared" si="14"/>
        <v>0</v>
      </c>
      <c r="R62" s="68"/>
      <c r="S62" s="198"/>
      <c r="T62" s="70"/>
      <c r="U62" s="70"/>
      <c r="V62" s="398"/>
      <c r="W62" s="28">
        <f t="shared" si="15"/>
        <v>0</v>
      </c>
      <c r="X62" s="39">
        <f t="shared" si="16"/>
        <v>0</v>
      </c>
      <c r="Y62" s="68"/>
      <c r="Z62" s="67"/>
      <c r="AA62" s="67"/>
      <c r="AB62" s="69"/>
      <c r="AC62" s="68"/>
      <c r="AD62" s="69"/>
      <c r="AE62" s="199">
        <f t="shared" si="17"/>
        <v>0</v>
      </c>
      <c r="AF62" s="200" t="b">
        <f t="shared" si="18"/>
        <v>0</v>
      </c>
      <c r="AG62" s="201">
        <f t="shared" si="19"/>
        <v>0</v>
      </c>
      <c r="AH62" s="203">
        <f t="shared" si="20"/>
        <v>1</v>
      </c>
      <c r="AI62" s="3"/>
      <c r="AK62" s="382">
        <f t="shared" si="21"/>
        <v>0</v>
      </c>
      <c r="AL62" s="382">
        <f t="shared" si="22"/>
        <v>0</v>
      </c>
      <c r="AM62" s="382">
        <f t="shared" si="23"/>
        <v>0</v>
      </c>
      <c r="AN62" s="382">
        <f t="shared" si="24"/>
        <v>0</v>
      </c>
      <c r="AO62" s="382">
        <f t="shared" si="25"/>
        <v>0</v>
      </c>
      <c r="AP62" s="382">
        <f t="shared" si="26"/>
        <v>0</v>
      </c>
      <c r="AQ62" s="382">
        <f t="shared" si="27"/>
        <v>0</v>
      </c>
    </row>
    <row r="63" spans="2:43" x14ac:dyDescent="0.25">
      <c r="B63" s="1"/>
      <c r="C63" s="29">
        <f>'T1 2024'!C63</f>
        <v>52</v>
      </c>
      <c r="D63" s="63">
        <f>'T1 2024'!D63</f>
        <v>0</v>
      </c>
      <c r="E63" s="62">
        <f>'T1 2024'!E63</f>
        <v>0</v>
      </c>
      <c r="F63" s="62">
        <f>'T1 2024'!F63</f>
        <v>0</v>
      </c>
      <c r="G63" s="62">
        <f>'T1 2024'!G63</f>
        <v>0</v>
      </c>
      <c r="H63" s="393"/>
      <c r="I63" s="393"/>
      <c r="J63" s="71"/>
      <c r="K63" s="71"/>
      <c r="L63" s="71"/>
      <c r="M63" s="451">
        <f t="shared" si="12"/>
        <v>0</v>
      </c>
      <c r="N63" s="71"/>
      <c r="O63" s="72"/>
      <c r="P63" s="451">
        <f t="shared" si="13"/>
        <v>0</v>
      </c>
      <c r="Q63" s="452">
        <f t="shared" si="14"/>
        <v>0</v>
      </c>
      <c r="R63" s="68"/>
      <c r="S63" s="198"/>
      <c r="T63" s="70"/>
      <c r="U63" s="70"/>
      <c r="V63" s="398"/>
      <c r="W63" s="28">
        <f t="shared" si="15"/>
        <v>0</v>
      </c>
      <c r="X63" s="39">
        <f t="shared" si="16"/>
        <v>0</v>
      </c>
      <c r="Y63" s="68"/>
      <c r="Z63" s="67"/>
      <c r="AA63" s="67"/>
      <c r="AB63" s="69"/>
      <c r="AC63" s="68"/>
      <c r="AD63" s="69"/>
      <c r="AE63" s="199">
        <f t="shared" si="17"/>
        <v>0</v>
      </c>
      <c r="AF63" s="200" t="b">
        <f t="shared" si="18"/>
        <v>0</v>
      </c>
      <c r="AG63" s="201">
        <f t="shared" si="19"/>
        <v>0</v>
      </c>
      <c r="AH63" s="203">
        <f t="shared" si="20"/>
        <v>1</v>
      </c>
      <c r="AI63" s="3"/>
      <c r="AK63" s="382">
        <f t="shared" si="21"/>
        <v>0</v>
      </c>
      <c r="AL63" s="382">
        <f t="shared" si="22"/>
        <v>0</v>
      </c>
      <c r="AM63" s="382">
        <f t="shared" si="23"/>
        <v>0</v>
      </c>
      <c r="AN63" s="382">
        <f t="shared" si="24"/>
        <v>0</v>
      </c>
      <c r="AO63" s="382">
        <f t="shared" si="25"/>
        <v>0</v>
      </c>
      <c r="AP63" s="382">
        <f t="shared" si="26"/>
        <v>0</v>
      </c>
      <c r="AQ63" s="382">
        <f t="shared" si="27"/>
        <v>0</v>
      </c>
    </row>
    <row r="64" spans="2:43" x14ac:dyDescent="0.25">
      <c r="B64" s="1"/>
      <c r="C64" s="29">
        <f>'T1 2024'!C64</f>
        <v>53</v>
      </c>
      <c r="D64" s="63">
        <f>'T1 2024'!D64</f>
        <v>0</v>
      </c>
      <c r="E64" s="62">
        <f>'T1 2024'!E64</f>
        <v>0</v>
      </c>
      <c r="F64" s="62">
        <f>'T1 2024'!F64</f>
        <v>0</v>
      </c>
      <c r="G64" s="62">
        <f>'T1 2024'!G64</f>
        <v>0</v>
      </c>
      <c r="H64" s="393"/>
      <c r="I64" s="393"/>
      <c r="J64" s="71"/>
      <c r="K64" s="71"/>
      <c r="L64" s="71"/>
      <c r="M64" s="451">
        <f t="shared" si="12"/>
        <v>0</v>
      </c>
      <c r="N64" s="71"/>
      <c r="O64" s="72"/>
      <c r="P64" s="451">
        <f t="shared" si="13"/>
        <v>0</v>
      </c>
      <c r="Q64" s="452">
        <f t="shared" si="14"/>
        <v>0</v>
      </c>
      <c r="R64" s="68"/>
      <c r="S64" s="198"/>
      <c r="T64" s="70"/>
      <c r="U64" s="70"/>
      <c r="V64" s="398"/>
      <c r="W64" s="28">
        <f t="shared" si="15"/>
        <v>0</v>
      </c>
      <c r="X64" s="39">
        <f t="shared" si="16"/>
        <v>0</v>
      </c>
      <c r="Y64" s="68"/>
      <c r="Z64" s="67"/>
      <c r="AA64" s="67"/>
      <c r="AB64" s="69"/>
      <c r="AC64" s="68"/>
      <c r="AD64" s="69"/>
      <c r="AE64" s="199">
        <f t="shared" si="17"/>
        <v>0</v>
      </c>
      <c r="AF64" s="200" t="b">
        <f t="shared" si="18"/>
        <v>0</v>
      </c>
      <c r="AG64" s="201">
        <f t="shared" si="19"/>
        <v>0</v>
      </c>
      <c r="AH64" s="203">
        <f t="shared" si="20"/>
        <v>1</v>
      </c>
      <c r="AI64" s="3"/>
      <c r="AK64" s="382">
        <f t="shared" si="21"/>
        <v>0</v>
      </c>
      <c r="AL64" s="382">
        <f t="shared" si="22"/>
        <v>0</v>
      </c>
      <c r="AM64" s="382">
        <f t="shared" si="23"/>
        <v>0</v>
      </c>
      <c r="AN64" s="382">
        <f t="shared" si="24"/>
        <v>0</v>
      </c>
      <c r="AO64" s="382">
        <f t="shared" si="25"/>
        <v>0</v>
      </c>
      <c r="AP64" s="382">
        <f t="shared" si="26"/>
        <v>0</v>
      </c>
      <c r="AQ64" s="382">
        <f t="shared" si="27"/>
        <v>0</v>
      </c>
    </row>
    <row r="65" spans="2:43" x14ac:dyDescent="0.25">
      <c r="B65" s="1"/>
      <c r="C65" s="29">
        <f>'T1 2024'!C65</f>
        <v>54</v>
      </c>
      <c r="D65" s="63">
        <f>'T1 2024'!D65</f>
        <v>0</v>
      </c>
      <c r="E65" s="62">
        <f>'T1 2024'!E65</f>
        <v>0</v>
      </c>
      <c r="F65" s="62">
        <f>'T1 2024'!F65</f>
        <v>0</v>
      </c>
      <c r="G65" s="62">
        <f>'T1 2024'!G65</f>
        <v>0</v>
      </c>
      <c r="H65" s="393"/>
      <c r="I65" s="393"/>
      <c r="J65" s="71"/>
      <c r="K65" s="71"/>
      <c r="L65" s="71"/>
      <c r="M65" s="451">
        <f t="shared" si="12"/>
        <v>0</v>
      </c>
      <c r="N65" s="71"/>
      <c r="O65" s="72"/>
      <c r="P65" s="451">
        <f t="shared" si="13"/>
        <v>0</v>
      </c>
      <c r="Q65" s="452">
        <f t="shared" si="14"/>
        <v>0</v>
      </c>
      <c r="R65" s="68"/>
      <c r="S65" s="198"/>
      <c r="T65" s="70"/>
      <c r="U65" s="70"/>
      <c r="V65" s="398"/>
      <c r="W65" s="28">
        <f t="shared" si="15"/>
        <v>0</v>
      </c>
      <c r="X65" s="39">
        <f t="shared" si="16"/>
        <v>0</v>
      </c>
      <c r="Y65" s="68"/>
      <c r="Z65" s="67"/>
      <c r="AA65" s="67"/>
      <c r="AB65" s="69"/>
      <c r="AC65" s="68"/>
      <c r="AD65" s="69"/>
      <c r="AE65" s="199">
        <f t="shared" si="17"/>
        <v>0</v>
      </c>
      <c r="AF65" s="200" t="b">
        <f t="shared" si="18"/>
        <v>0</v>
      </c>
      <c r="AG65" s="201">
        <f t="shared" si="19"/>
        <v>0</v>
      </c>
      <c r="AH65" s="203">
        <f t="shared" si="20"/>
        <v>1</v>
      </c>
      <c r="AI65" s="3"/>
      <c r="AK65" s="382">
        <f t="shared" si="21"/>
        <v>0</v>
      </c>
      <c r="AL65" s="382">
        <f t="shared" si="22"/>
        <v>0</v>
      </c>
      <c r="AM65" s="382">
        <f t="shared" si="23"/>
        <v>0</v>
      </c>
      <c r="AN65" s="382">
        <f t="shared" si="24"/>
        <v>0</v>
      </c>
      <c r="AO65" s="382">
        <f t="shared" si="25"/>
        <v>0</v>
      </c>
      <c r="AP65" s="382">
        <f t="shared" si="26"/>
        <v>0</v>
      </c>
      <c r="AQ65" s="382">
        <f t="shared" si="27"/>
        <v>0</v>
      </c>
    </row>
    <row r="66" spans="2:43" x14ac:dyDescent="0.25">
      <c r="B66" s="1"/>
      <c r="C66" s="29">
        <f>'T1 2024'!C66</f>
        <v>55</v>
      </c>
      <c r="D66" s="63">
        <f>'T1 2024'!D66</f>
        <v>0</v>
      </c>
      <c r="E66" s="62">
        <f>'T1 2024'!E66</f>
        <v>0</v>
      </c>
      <c r="F66" s="62">
        <f>'T1 2024'!F66</f>
        <v>0</v>
      </c>
      <c r="G66" s="62">
        <f>'T1 2024'!G66</f>
        <v>0</v>
      </c>
      <c r="H66" s="393"/>
      <c r="I66" s="393"/>
      <c r="J66" s="71"/>
      <c r="K66" s="71"/>
      <c r="L66" s="71"/>
      <c r="M66" s="451">
        <f t="shared" si="12"/>
        <v>0</v>
      </c>
      <c r="N66" s="71"/>
      <c r="O66" s="72"/>
      <c r="P66" s="451">
        <f t="shared" si="13"/>
        <v>0</v>
      </c>
      <c r="Q66" s="452">
        <f t="shared" si="14"/>
        <v>0</v>
      </c>
      <c r="R66" s="68"/>
      <c r="S66" s="198"/>
      <c r="T66" s="70"/>
      <c r="U66" s="70"/>
      <c r="V66" s="398"/>
      <c r="W66" s="28">
        <f t="shared" si="15"/>
        <v>0</v>
      </c>
      <c r="X66" s="39">
        <f t="shared" si="16"/>
        <v>0</v>
      </c>
      <c r="Y66" s="68"/>
      <c r="Z66" s="67"/>
      <c r="AA66" s="67"/>
      <c r="AB66" s="69"/>
      <c r="AC66" s="68"/>
      <c r="AD66" s="69"/>
      <c r="AE66" s="199">
        <f t="shared" si="17"/>
        <v>0</v>
      </c>
      <c r="AF66" s="200" t="b">
        <f t="shared" ref="AF66:AF129" si="28">IF(AE66=4,(SUM(Y66:AB66)/4)*2.5,IF(AE66=6,(SUM(Y66:AD66)/6)*2.5))</f>
        <v>0</v>
      </c>
      <c r="AG66" s="201">
        <f t="shared" si="19"/>
        <v>0</v>
      </c>
      <c r="AH66" s="203">
        <f t="shared" ref="AH66:AH129" si="29">IF(AG66&gt;79,7,IF(AG66&gt;69,6,IF(AG66&gt;59,5,IF(AG66&gt;49,4,IF(AG66&gt;39,3,IF(AG66&gt;29,2,1))))))</f>
        <v>1</v>
      </c>
      <c r="AI66" s="3"/>
      <c r="AK66" s="382">
        <f t="shared" ref="AK66:AK129" si="30">IF(AG66&lt;29.9,IF(AG66&gt;0.1,1,0),0)</f>
        <v>0</v>
      </c>
      <c r="AL66" s="382">
        <f t="shared" ref="AL66:AL129" si="31">IF(AG66&lt;39.9,IF(AG66&gt;29.9,1,0),0)</f>
        <v>0</v>
      </c>
      <c r="AM66" s="382">
        <f t="shared" ref="AM66:AM129" si="32">IF(AG66&lt;49.9,IF(AG66&gt;39.9,1,0),0)</f>
        <v>0</v>
      </c>
      <c r="AN66" s="382">
        <f t="shared" ref="AN66:AN129" si="33">IF(AG66&lt;59.9,IF(AG66&gt;49.9,1,0),0)</f>
        <v>0</v>
      </c>
      <c r="AO66" s="382">
        <f t="shared" ref="AO66:AO129" si="34">IF(AG66&lt;69.9,IF(AG66&gt;59.9,1,0),0)</f>
        <v>0</v>
      </c>
      <c r="AP66" s="382">
        <f t="shared" ref="AP66:AP129" si="35">IF(AG66&lt;79.9,IF(AG66&gt;69.9,1,0),0)</f>
        <v>0</v>
      </c>
      <c r="AQ66" s="382">
        <f t="shared" ref="AQ66:AQ129" si="36">IF(AG66&lt;101,IF(AG66&gt;79.9,1,0),0)</f>
        <v>0</v>
      </c>
    </row>
    <row r="67" spans="2:43" x14ac:dyDescent="0.25">
      <c r="B67" s="1"/>
      <c r="C67" s="29">
        <f>'T1 2024'!C67</f>
        <v>56</v>
      </c>
      <c r="D67" s="63">
        <f>'T1 2024'!D67</f>
        <v>0</v>
      </c>
      <c r="E67" s="62">
        <f>'T1 2024'!E67</f>
        <v>0</v>
      </c>
      <c r="F67" s="62">
        <f>'T1 2024'!F67</f>
        <v>0</v>
      </c>
      <c r="G67" s="62">
        <f>'T1 2024'!G67</f>
        <v>0</v>
      </c>
      <c r="H67" s="393"/>
      <c r="I67" s="393"/>
      <c r="J67" s="71"/>
      <c r="K67" s="71"/>
      <c r="L67" s="71"/>
      <c r="M67" s="451">
        <f t="shared" si="12"/>
        <v>0</v>
      </c>
      <c r="N67" s="71"/>
      <c r="O67" s="72"/>
      <c r="P67" s="451">
        <f t="shared" si="13"/>
        <v>0</v>
      </c>
      <c r="Q67" s="452">
        <f t="shared" si="14"/>
        <v>0</v>
      </c>
      <c r="R67" s="68"/>
      <c r="S67" s="198"/>
      <c r="T67" s="70"/>
      <c r="U67" s="70"/>
      <c r="V67" s="398"/>
      <c r="W67" s="28">
        <f t="shared" si="15"/>
        <v>0</v>
      </c>
      <c r="X67" s="39">
        <f t="shared" si="16"/>
        <v>0</v>
      </c>
      <c r="Y67" s="68"/>
      <c r="Z67" s="67"/>
      <c r="AA67" s="67"/>
      <c r="AB67" s="69"/>
      <c r="AC67" s="68"/>
      <c r="AD67" s="69"/>
      <c r="AE67" s="199">
        <f t="shared" si="17"/>
        <v>0</v>
      </c>
      <c r="AF67" s="200" t="b">
        <f t="shared" si="28"/>
        <v>0</v>
      </c>
      <c r="AG67" s="201">
        <f t="shared" si="19"/>
        <v>0</v>
      </c>
      <c r="AH67" s="203">
        <f t="shared" si="29"/>
        <v>1</v>
      </c>
      <c r="AI67" s="3"/>
      <c r="AK67" s="382">
        <f t="shared" si="30"/>
        <v>0</v>
      </c>
      <c r="AL67" s="382">
        <f t="shared" si="31"/>
        <v>0</v>
      </c>
      <c r="AM67" s="382">
        <f t="shared" si="32"/>
        <v>0</v>
      </c>
      <c r="AN67" s="382">
        <f t="shared" si="33"/>
        <v>0</v>
      </c>
      <c r="AO67" s="382">
        <f t="shared" si="34"/>
        <v>0</v>
      </c>
      <c r="AP67" s="382">
        <f t="shared" si="35"/>
        <v>0</v>
      </c>
      <c r="AQ67" s="382">
        <f t="shared" si="36"/>
        <v>0</v>
      </c>
    </row>
    <row r="68" spans="2:43" x14ac:dyDescent="0.25">
      <c r="B68" s="1"/>
      <c r="C68" s="29">
        <f>'T1 2024'!C68</f>
        <v>57</v>
      </c>
      <c r="D68" s="63">
        <f>'T1 2024'!D68</f>
        <v>0</v>
      </c>
      <c r="E68" s="62">
        <f>'T1 2024'!E68</f>
        <v>0</v>
      </c>
      <c r="F68" s="62">
        <f>'T1 2024'!F68</f>
        <v>0</v>
      </c>
      <c r="G68" s="62">
        <f>'T1 2024'!G68</f>
        <v>0</v>
      </c>
      <c r="H68" s="393"/>
      <c r="I68" s="393"/>
      <c r="J68" s="71"/>
      <c r="K68" s="71"/>
      <c r="L68" s="71"/>
      <c r="M68" s="451">
        <f t="shared" si="12"/>
        <v>0</v>
      </c>
      <c r="N68" s="71"/>
      <c r="O68" s="72"/>
      <c r="P68" s="451">
        <f t="shared" si="13"/>
        <v>0</v>
      </c>
      <c r="Q68" s="452">
        <f t="shared" si="14"/>
        <v>0</v>
      </c>
      <c r="R68" s="68"/>
      <c r="S68" s="198"/>
      <c r="T68" s="70"/>
      <c r="U68" s="70"/>
      <c r="V68" s="398"/>
      <c r="W68" s="28">
        <f t="shared" si="15"/>
        <v>0</v>
      </c>
      <c r="X68" s="39">
        <f t="shared" si="16"/>
        <v>0</v>
      </c>
      <c r="Y68" s="68"/>
      <c r="Z68" s="67"/>
      <c r="AA68" s="67"/>
      <c r="AB68" s="69"/>
      <c r="AC68" s="68"/>
      <c r="AD68" s="69"/>
      <c r="AE68" s="199">
        <f t="shared" si="17"/>
        <v>0</v>
      </c>
      <c r="AF68" s="200" t="b">
        <f t="shared" si="28"/>
        <v>0</v>
      </c>
      <c r="AG68" s="201">
        <f t="shared" si="19"/>
        <v>0</v>
      </c>
      <c r="AH68" s="203">
        <f t="shared" si="29"/>
        <v>1</v>
      </c>
      <c r="AI68" s="3"/>
      <c r="AK68" s="382">
        <f t="shared" si="30"/>
        <v>0</v>
      </c>
      <c r="AL68" s="382">
        <f t="shared" si="31"/>
        <v>0</v>
      </c>
      <c r="AM68" s="382">
        <f t="shared" si="32"/>
        <v>0</v>
      </c>
      <c r="AN68" s="382">
        <f t="shared" si="33"/>
        <v>0</v>
      </c>
      <c r="AO68" s="382">
        <f t="shared" si="34"/>
        <v>0</v>
      </c>
      <c r="AP68" s="382">
        <f t="shared" si="35"/>
        <v>0</v>
      </c>
      <c r="AQ68" s="382">
        <f t="shared" si="36"/>
        <v>0</v>
      </c>
    </row>
    <row r="69" spans="2:43" x14ac:dyDescent="0.25">
      <c r="B69" s="1"/>
      <c r="C69" s="29">
        <f>'T1 2024'!C69</f>
        <v>58</v>
      </c>
      <c r="D69" s="63">
        <f>'T1 2024'!D69</f>
        <v>0</v>
      </c>
      <c r="E69" s="62">
        <f>'T1 2024'!E69</f>
        <v>0</v>
      </c>
      <c r="F69" s="62">
        <f>'T1 2024'!F69</f>
        <v>0</v>
      </c>
      <c r="G69" s="62">
        <f>'T1 2024'!G69</f>
        <v>0</v>
      </c>
      <c r="H69" s="393"/>
      <c r="I69" s="393"/>
      <c r="J69" s="71"/>
      <c r="K69" s="71"/>
      <c r="L69" s="71"/>
      <c r="M69" s="451">
        <f t="shared" si="12"/>
        <v>0</v>
      </c>
      <c r="N69" s="71"/>
      <c r="O69" s="72"/>
      <c r="P69" s="451">
        <f t="shared" si="13"/>
        <v>0</v>
      </c>
      <c r="Q69" s="452">
        <f t="shared" si="14"/>
        <v>0</v>
      </c>
      <c r="R69" s="68"/>
      <c r="S69" s="198"/>
      <c r="T69" s="70"/>
      <c r="U69" s="70"/>
      <c r="V69" s="398"/>
      <c r="W69" s="28">
        <f t="shared" si="15"/>
        <v>0</v>
      </c>
      <c r="X69" s="39">
        <f t="shared" si="16"/>
        <v>0</v>
      </c>
      <c r="Y69" s="68"/>
      <c r="Z69" s="67"/>
      <c r="AA69" s="67"/>
      <c r="AB69" s="69"/>
      <c r="AC69" s="68"/>
      <c r="AD69" s="69"/>
      <c r="AE69" s="199">
        <f t="shared" si="17"/>
        <v>0</v>
      </c>
      <c r="AF69" s="200" t="b">
        <f t="shared" si="28"/>
        <v>0</v>
      </c>
      <c r="AG69" s="201">
        <f t="shared" si="19"/>
        <v>0</v>
      </c>
      <c r="AH69" s="203">
        <f t="shared" si="29"/>
        <v>1</v>
      </c>
      <c r="AI69" s="3"/>
      <c r="AK69" s="382">
        <f t="shared" si="30"/>
        <v>0</v>
      </c>
      <c r="AL69" s="382">
        <f t="shared" si="31"/>
        <v>0</v>
      </c>
      <c r="AM69" s="382">
        <f t="shared" si="32"/>
        <v>0</v>
      </c>
      <c r="AN69" s="382">
        <f t="shared" si="33"/>
        <v>0</v>
      </c>
      <c r="AO69" s="382">
        <f t="shared" si="34"/>
        <v>0</v>
      </c>
      <c r="AP69" s="382">
        <f t="shared" si="35"/>
        <v>0</v>
      </c>
      <c r="AQ69" s="382">
        <f t="shared" si="36"/>
        <v>0</v>
      </c>
    </row>
    <row r="70" spans="2:43" x14ac:dyDescent="0.25">
      <c r="B70" s="1"/>
      <c r="C70" s="29">
        <f>'T1 2024'!C70</f>
        <v>59</v>
      </c>
      <c r="D70" s="63">
        <f>'T1 2024'!D70</f>
        <v>0</v>
      </c>
      <c r="E70" s="62">
        <f>'T1 2024'!E70</f>
        <v>0</v>
      </c>
      <c r="F70" s="62">
        <f>'T1 2024'!F70</f>
        <v>0</v>
      </c>
      <c r="G70" s="62">
        <f>'T1 2024'!G70</f>
        <v>0</v>
      </c>
      <c r="H70" s="393"/>
      <c r="I70" s="393"/>
      <c r="J70" s="71"/>
      <c r="K70" s="71"/>
      <c r="L70" s="71"/>
      <c r="M70" s="451">
        <f t="shared" si="12"/>
        <v>0</v>
      </c>
      <c r="N70" s="71"/>
      <c r="O70" s="72"/>
      <c r="P70" s="451">
        <f t="shared" si="13"/>
        <v>0</v>
      </c>
      <c r="Q70" s="452">
        <f t="shared" si="14"/>
        <v>0</v>
      </c>
      <c r="R70" s="68"/>
      <c r="S70" s="198"/>
      <c r="T70" s="70"/>
      <c r="U70" s="70"/>
      <c r="V70" s="398"/>
      <c r="W70" s="28">
        <f t="shared" si="15"/>
        <v>0</v>
      </c>
      <c r="X70" s="39">
        <f t="shared" si="16"/>
        <v>0</v>
      </c>
      <c r="Y70" s="68"/>
      <c r="Z70" s="67"/>
      <c r="AA70" s="67"/>
      <c r="AB70" s="69"/>
      <c r="AC70" s="68"/>
      <c r="AD70" s="69"/>
      <c r="AE70" s="199">
        <f t="shared" si="17"/>
        <v>0</v>
      </c>
      <c r="AF70" s="200" t="b">
        <f t="shared" si="28"/>
        <v>0</v>
      </c>
      <c r="AG70" s="201">
        <f t="shared" si="19"/>
        <v>0</v>
      </c>
      <c r="AH70" s="203">
        <f t="shared" si="29"/>
        <v>1</v>
      </c>
      <c r="AI70" s="3"/>
      <c r="AK70" s="382">
        <f t="shared" si="30"/>
        <v>0</v>
      </c>
      <c r="AL70" s="382">
        <f t="shared" si="31"/>
        <v>0</v>
      </c>
      <c r="AM70" s="382">
        <f t="shared" si="32"/>
        <v>0</v>
      </c>
      <c r="AN70" s="382">
        <f t="shared" si="33"/>
        <v>0</v>
      </c>
      <c r="AO70" s="382">
        <f t="shared" si="34"/>
        <v>0</v>
      </c>
      <c r="AP70" s="382">
        <f t="shared" si="35"/>
        <v>0</v>
      </c>
      <c r="AQ70" s="382">
        <f t="shared" si="36"/>
        <v>0</v>
      </c>
    </row>
    <row r="71" spans="2:43" x14ac:dyDescent="0.25">
      <c r="B71" s="1"/>
      <c r="C71" s="29">
        <f>'T1 2024'!C71</f>
        <v>60</v>
      </c>
      <c r="D71" s="63">
        <f>'T1 2024'!D71</f>
        <v>0</v>
      </c>
      <c r="E71" s="62">
        <f>'T1 2024'!E71</f>
        <v>0</v>
      </c>
      <c r="F71" s="62">
        <f>'T1 2024'!F71</f>
        <v>0</v>
      </c>
      <c r="G71" s="62">
        <f>'T1 2024'!G71</f>
        <v>0</v>
      </c>
      <c r="H71" s="393"/>
      <c r="I71" s="393"/>
      <c r="J71" s="71"/>
      <c r="K71" s="71"/>
      <c r="L71" s="71"/>
      <c r="M71" s="451">
        <f t="shared" si="12"/>
        <v>0</v>
      </c>
      <c r="N71" s="71"/>
      <c r="O71" s="72"/>
      <c r="P71" s="451">
        <f t="shared" si="13"/>
        <v>0</v>
      </c>
      <c r="Q71" s="452">
        <f t="shared" si="14"/>
        <v>0</v>
      </c>
      <c r="R71" s="68"/>
      <c r="S71" s="198"/>
      <c r="T71" s="70"/>
      <c r="U71" s="70"/>
      <c r="V71" s="398"/>
      <c r="W71" s="28">
        <f t="shared" si="15"/>
        <v>0</v>
      </c>
      <c r="X71" s="39">
        <f t="shared" si="16"/>
        <v>0</v>
      </c>
      <c r="Y71" s="68"/>
      <c r="Z71" s="67"/>
      <c r="AA71" s="67"/>
      <c r="AB71" s="69"/>
      <c r="AC71" s="68"/>
      <c r="AD71" s="69"/>
      <c r="AE71" s="199">
        <f t="shared" si="17"/>
        <v>0</v>
      </c>
      <c r="AF71" s="200" t="b">
        <f t="shared" si="28"/>
        <v>0</v>
      </c>
      <c r="AG71" s="201">
        <f t="shared" si="19"/>
        <v>0</v>
      </c>
      <c r="AH71" s="203">
        <f t="shared" si="29"/>
        <v>1</v>
      </c>
      <c r="AI71" s="3"/>
      <c r="AK71" s="382">
        <f t="shared" si="30"/>
        <v>0</v>
      </c>
      <c r="AL71" s="382">
        <f t="shared" si="31"/>
        <v>0</v>
      </c>
      <c r="AM71" s="382">
        <f t="shared" si="32"/>
        <v>0</v>
      </c>
      <c r="AN71" s="382">
        <f t="shared" si="33"/>
        <v>0</v>
      </c>
      <c r="AO71" s="382">
        <f t="shared" si="34"/>
        <v>0</v>
      </c>
      <c r="AP71" s="382">
        <f t="shared" si="35"/>
        <v>0</v>
      </c>
      <c r="AQ71" s="382">
        <f t="shared" si="36"/>
        <v>0</v>
      </c>
    </row>
    <row r="72" spans="2:43" x14ac:dyDescent="0.25">
      <c r="B72" s="1"/>
      <c r="C72" s="29">
        <f>'T1 2024'!C72</f>
        <v>61</v>
      </c>
      <c r="D72" s="63">
        <f>'T1 2024'!D72</f>
        <v>0</v>
      </c>
      <c r="E72" s="62">
        <f>'T1 2024'!E72</f>
        <v>0</v>
      </c>
      <c r="F72" s="62">
        <f>'T1 2024'!F72</f>
        <v>0</v>
      </c>
      <c r="G72" s="62">
        <f>'T1 2024'!G72</f>
        <v>0</v>
      </c>
      <c r="H72" s="393"/>
      <c r="I72" s="393"/>
      <c r="J72" s="71"/>
      <c r="K72" s="71"/>
      <c r="L72" s="71"/>
      <c r="M72" s="451">
        <f t="shared" si="12"/>
        <v>0</v>
      </c>
      <c r="N72" s="71"/>
      <c r="O72" s="72"/>
      <c r="P72" s="451">
        <f t="shared" si="13"/>
        <v>0</v>
      </c>
      <c r="Q72" s="452">
        <f t="shared" si="14"/>
        <v>0</v>
      </c>
      <c r="R72" s="68"/>
      <c r="S72" s="198"/>
      <c r="T72" s="70"/>
      <c r="U72" s="70"/>
      <c r="V72" s="398"/>
      <c r="W72" s="28">
        <f t="shared" si="15"/>
        <v>0</v>
      </c>
      <c r="X72" s="39">
        <f t="shared" si="16"/>
        <v>0</v>
      </c>
      <c r="Y72" s="68"/>
      <c r="Z72" s="67"/>
      <c r="AA72" s="67"/>
      <c r="AB72" s="69"/>
      <c r="AC72" s="68"/>
      <c r="AD72" s="69"/>
      <c r="AE72" s="199">
        <f t="shared" si="17"/>
        <v>0</v>
      </c>
      <c r="AF72" s="200" t="b">
        <f t="shared" si="28"/>
        <v>0</v>
      </c>
      <c r="AG72" s="201">
        <f t="shared" si="19"/>
        <v>0</v>
      </c>
      <c r="AH72" s="203">
        <f t="shared" si="29"/>
        <v>1</v>
      </c>
      <c r="AI72" s="3"/>
      <c r="AK72" s="382">
        <f t="shared" si="30"/>
        <v>0</v>
      </c>
      <c r="AL72" s="382">
        <f t="shared" si="31"/>
        <v>0</v>
      </c>
      <c r="AM72" s="382">
        <f t="shared" si="32"/>
        <v>0</v>
      </c>
      <c r="AN72" s="382">
        <f t="shared" si="33"/>
        <v>0</v>
      </c>
      <c r="AO72" s="382">
        <f t="shared" si="34"/>
        <v>0</v>
      </c>
      <c r="AP72" s="382">
        <f t="shared" si="35"/>
        <v>0</v>
      </c>
      <c r="AQ72" s="382">
        <f t="shared" si="36"/>
        <v>0</v>
      </c>
    </row>
    <row r="73" spans="2:43" x14ac:dyDescent="0.25">
      <c r="B73" s="1"/>
      <c r="C73" s="29">
        <f>'T1 2024'!C73</f>
        <v>62</v>
      </c>
      <c r="D73" s="63">
        <f>'T1 2024'!D73</f>
        <v>0</v>
      </c>
      <c r="E73" s="62">
        <f>'T1 2024'!E73</f>
        <v>0</v>
      </c>
      <c r="F73" s="62">
        <f>'T1 2024'!F73</f>
        <v>0</v>
      </c>
      <c r="G73" s="62">
        <f>'T1 2024'!G73</f>
        <v>0</v>
      </c>
      <c r="H73" s="393"/>
      <c r="I73" s="393"/>
      <c r="J73" s="71"/>
      <c r="K73" s="71"/>
      <c r="L73" s="71"/>
      <c r="M73" s="451">
        <f t="shared" si="12"/>
        <v>0</v>
      </c>
      <c r="N73" s="71"/>
      <c r="O73" s="72"/>
      <c r="P73" s="451">
        <f t="shared" si="13"/>
        <v>0</v>
      </c>
      <c r="Q73" s="452">
        <f t="shared" si="14"/>
        <v>0</v>
      </c>
      <c r="R73" s="68"/>
      <c r="S73" s="198"/>
      <c r="T73" s="70"/>
      <c r="U73" s="70"/>
      <c r="V73" s="398"/>
      <c r="W73" s="28">
        <f t="shared" si="15"/>
        <v>0</v>
      </c>
      <c r="X73" s="39">
        <f t="shared" si="16"/>
        <v>0</v>
      </c>
      <c r="Y73" s="68"/>
      <c r="Z73" s="67"/>
      <c r="AA73" s="67"/>
      <c r="AB73" s="69"/>
      <c r="AC73" s="68"/>
      <c r="AD73" s="69"/>
      <c r="AE73" s="199">
        <f t="shared" si="17"/>
        <v>0</v>
      </c>
      <c r="AF73" s="200" t="b">
        <f t="shared" si="28"/>
        <v>0</v>
      </c>
      <c r="AG73" s="201">
        <f t="shared" si="19"/>
        <v>0</v>
      </c>
      <c r="AH73" s="203">
        <f t="shared" si="29"/>
        <v>1</v>
      </c>
      <c r="AI73" s="3"/>
      <c r="AK73" s="382">
        <f t="shared" si="30"/>
        <v>0</v>
      </c>
      <c r="AL73" s="382">
        <f t="shared" si="31"/>
        <v>0</v>
      </c>
      <c r="AM73" s="382">
        <f t="shared" si="32"/>
        <v>0</v>
      </c>
      <c r="AN73" s="382">
        <f t="shared" si="33"/>
        <v>0</v>
      </c>
      <c r="AO73" s="382">
        <f t="shared" si="34"/>
        <v>0</v>
      </c>
      <c r="AP73" s="382">
        <f t="shared" si="35"/>
        <v>0</v>
      </c>
      <c r="AQ73" s="382">
        <f t="shared" si="36"/>
        <v>0</v>
      </c>
    </row>
    <row r="74" spans="2:43" x14ac:dyDescent="0.25">
      <c r="B74" s="1"/>
      <c r="C74" s="29">
        <f>'T1 2024'!C74</f>
        <v>63</v>
      </c>
      <c r="D74" s="63">
        <f>'T1 2024'!D74</f>
        <v>0</v>
      </c>
      <c r="E74" s="62">
        <f>'T1 2024'!E74</f>
        <v>0</v>
      </c>
      <c r="F74" s="62">
        <f>'T1 2024'!F74</f>
        <v>0</v>
      </c>
      <c r="G74" s="62">
        <f>'T1 2024'!G74</f>
        <v>0</v>
      </c>
      <c r="H74" s="393"/>
      <c r="I74" s="393"/>
      <c r="J74" s="71"/>
      <c r="K74" s="71"/>
      <c r="L74" s="71"/>
      <c r="M74" s="451">
        <f t="shared" si="12"/>
        <v>0</v>
      </c>
      <c r="N74" s="71"/>
      <c r="O74" s="72"/>
      <c r="P74" s="451">
        <f t="shared" si="13"/>
        <v>0</v>
      </c>
      <c r="Q74" s="452">
        <f t="shared" si="14"/>
        <v>0</v>
      </c>
      <c r="R74" s="68"/>
      <c r="S74" s="198"/>
      <c r="T74" s="70"/>
      <c r="U74" s="70"/>
      <c r="V74" s="398"/>
      <c r="W74" s="28">
        <f t="shared" si="15"/>
        <v>0</v>
      </c>
      <c r="X74" s="39">
        <f t="shared" si="16"/>
        <v>0</v>
      </c>
      <c r="Y74" s="68"/>
      <c r="Z74" s="67"/>
      <c r="AA74" s="67"/>
      <c r="AB74" s="69"/>
      <c r="AC74" s="68"/>
      <c r="AD74" s="69"/>
      <c r="AE74" s="199">
        <f t="shared" si="17"/>
        <v>0</v>
      </c>
      <c r="AF74" s="200" t="b">
        <f t="shared" si="28"/>
        <v>0</v>
      </c>
      <c r="AG74" s="201">
        <f t="shared" si="19"/>
        <v>0</v>
      </c>
      <c r="AH74" s="203">
        <f t="shared" si="29"/>
        <v>1</v>
      </c>
      <c r="AI74" s="3"/>
      <c r="AK74" s="382">
        <f t="shared" si="30"/>
        <v>0</v>
      </c>
      <c r="AL74" s="382">
        <f t="shared" si="31"/>
        <v>0</v>
      </c>
      <c r="AM74" s="382">
        <f t="shared" si="32"/>
        <v>0</v>
      </c>
      <c r="AN74" s="382">
        <f t="shared" si="33"/>
        <v>0</v>
      </c>
      <c r="AO74" s="382">
        <f t="shared" si="34"/>
        <v>0</v>
      </c>
      <c r="AP74" s="382">
        <f t="shared" si="35"/>
        <v>0</v>
      </c>
      <c r="AQ74" s="382">
        <f t="shared" si="36"/>
        <v>0</v>
      </c>
    </row>
    <row r="75" spans="2:43" x14ac:dyDescent="0.25">
      <c r="B75" s="1"/>
      <c r="C75" s="29">
        <f>'T1 2024'!C75</f>
        <v>64</v>
      </c>
      <c r="D75" s="63">
        <f>'T1 2024'!D75</f>
        <v>0</v>
      </c>
      <c r="E75" s="62">
        <f>'T1 2024'!E75</f>
        <v>0</v>
      </c>
      <c r="F75" s="62">
        <f>'T1 2024'!F75</f>
        <v>0</v>
      </c>
      <c r="G75" s="62">
        <f>'T1 2024'!G75</f>
        <v>0</v>
      </c>
      <c r="H75" s="393"/>
      <c r="I75" s="393"/>
      <c r="J75" s="71"/>
      <c r="K75" s="71"/>
      <c r="L75" s="71"/>
      <c r="M75" s="451">
        <f t="shared" si="12"/>
        <v>0</v>
      </c>
      <c r="N75" s="71"/>
      <c r="O75" s="72"/>
      <c r="P75" s="451">
        <f t="shared" si="13"/>
        <v>0</v>
      </c>
      <c r="Q75" s="452">
        <f t="shared" si="14"/>
        <v>0</v>
      </c>
      <c r="R75" s="68"/>
      <c r="S75" s="198"/>
      <c r="T75" s="70"/>
      <c r="U75" s="70"/>
      <c r="V75" s="398"/>
      <c r="W75" s="28">
        <f t="shared" si="15"/>
        <v>0</v>
      </c>
      <c r="X75" s="39">
        <f t="shared" si="16"/>
        <v>0</v>
      </c>
      <c r="Y75" s="68"/>
      <c r="Z75" s="67"/>
      <c r="AA75" s="67"/>
      <c r="AB75" s="69"/>
      <c r="AC75" s="68"/>
      <c r="AD75" s="69"/>
      <c r="AE75" s="199">
        <f t="shared" si="17"/>
        <v>0</v>
      </c>
      <c r="AF75" s="200" t="b">
        <f t="shared" si="28"/>
        <v>0</v>
      </c>
      <c r="AG75" s="201">
        <f t="shared" si="19"/>
        <v>0</v>
      </c>
      <c r="AH75" s="203">
        <f t="shared" si="29"/>
        <v>1</v>
      </c>
      <c r="AI75" s="3"/>
      <c r="AK75" s="382">
        <f t="shared" si="30"/>
        <v>0</v>
      </c>
      <c r="AL75" s="382">
        <f t="shared" si="31"/>
        <v>0</v>
      </c>
      <c r="AM75" s="382">
        <f t="shared" si="32"/>
        <v>0</v>
      </c>
      <c r="AN75" s="382">
        <f t="shared" si="33"/>
        <v>0</v>
      </c>
      <c r="AO75" s="382">
        <f t="shared" si="34"/>
        <v>0</v>
      </c>
      <c r="AP75" s="382">
        <f t="shared" si="35"/>
        <v>0</v>
      </c>
      <c r="AQ75" s="382">
        <f t="shared" si="36"/>
        <v>0</v>
      </c>
    </row>
    <row r="76" spans="2:43" x14ac:dyDescent="0.25">
      <c r="B76" s="1"/>
      <c r="C76" s="29">
        <f>'T1 2024'!C76</f>
        <v>65</v>
      </c>
      <c r="D76" s="63">
        <f>'T1 2024'!D76</f>
        <v>0</v>
      </c>
      <c r="E76" s="62">
        <f>'T1 2024'!E76</f>
        <v>0</v>
      </c>
      <c r="F76" s="62">
        <f>'T1 2024'!F76</f>
        <v>0</v>
      </c>
      <c r="G76" s="62">
        <f>'T1 2024'!G76</f>
        <v>0</v>
      </c>
      <c r="H76" s="393"/>
      <c r="I76" s="393"/>
      <c r="J76" s="71"/>
      <c r="K76" s="71"/>
      <c r="L76" s="71"/>
      <c r="M76" s="451">
        <f t="shared" si="12"/>
        <v>0</v>
      </c>
      <c r="N76" s="71"/>
      <c r="O76" s="72"/>
      <c r="P76" s="451">
        <f t="shared" si="13"/>
        <v>0</v>
      </c>
      <c r="Q76" s="452">
        <f t="shared" si="14"/>
        <v>0</v>
      </c>
      <c r="R76" s="68"/>
      <c r="S76" s="198"/>
      <c r="T76" s="70"/>
      <c r="U76" s="70"/>
      <c r="V76" s="398"/>
      <c r="W76" s="28">
        <f t="shared" si="15"/>
        <v>0</v>
      </c>
      <c r="X76" s="39">
        <f t="shared" si="16"/>
        <v>0</v>
      </c>
      <c r="Y76" s="68"/>
      <c r="Z76" s="67"/>
      <c r="AA76" s="67"/>
      <c r="AB76" s="69"/>
      <c r="AC76" s="68"/>
      <c r="AD76" s="69"/>
      <c r="AE76" s="199">
        <f t="shared" si="17"/>
        <v>0</v>
      </c>
      <c r="AF76" s="200" t="b">
        <f t="shared" si="28"/>
        <v>0</v>
      </c>
      <c r="AG76" s="201">
        <f t="shared" ref="AG76:AG107" si="37">AF76+X76+Q76</f>
        <v>0</v>
      </c>
      <c r="AH76" s="203">
        <f t="shared" si="29"/>
        <v>1</v>
      </c>
      <c r="AI76" s="3"/>
      <c r="AK76" s="382">
        <f t="shared" si="30"/>
        <v>0</v>
      </c>
      <c r="AL76" s="382">
        <f t="shared" si="31"/>
        <v>0</v>
      </c>
      <c r="AM76" s="382">
        <f t="shared" si="32"/>
        <v>0</v>
      </c>
      <c r="AN76" s="382">
        <f t="shared" si="33"/>
        <v>0</v>
      </c>
      <c r="AO76" s="382">
        <f t="shared" si="34"/>
        <v>0</v>
      </c>
      <c r="AP76" s="382">
        <f t="shared" si="35"/>
        <v>0</v>
      </c>
      <c r="AQ76" s="382">
        <f t="shared" si="36"/>
        <v>0</v>
      </c>
    </row>
    <row r="77" spans="2:43" x14ac:dyDescent="0.25">
      <c r="B77" s="1"/>
      <c r="C77" s="29">
        <f>'T1 2024'!C77</f>
        <v>66</v>
      </c>
      <c r="D77" s="63">
        <f>'T1 2024'!D77</f>
        <v>0</v>
      </c>
      <c r="E77" s="62">
        <f>'T1 2024'!E77</f>
        <v>0</v>
      </c>
      <c r="F77" s="62">
        <f>'T1 2024'!F77</f>
        <v>0</v>
      </c>
      <c r="G77" s="62">
        <f>'T1 2024'!G77</f>
        <v>0</v>
      </c>
      <c r="H77" s="393"/>
      <c r="I77" s="393"/>
      <c r="J77" s="71"/>
      <c r="K77" s="71"/>
      <c r="L77" s="71"/>
      <c r="M77" s="451">
        <f t="shared" ref="M77:M140" si="38">((SUM(H77:L77))/50)*29</f>
        <v>0</v>
      </c>
      <c r="N77" s="71"/>
      <c r="O77" s="72"/>
      <c r="P77" s="451">
        <f t="shared" ref="P77:P140" si="39">(SUM(N77:O77)/20)*11</f>
        <v>0</v>
      </c>
      <c r="Q77" s="452">
        <f t="shared" ref="Q77:Q140" si="40">P77+M77</f>
        <v>0</v>
      </c>
      <c r="R77" s="68"/>
      <c r="S77" s="198"/>
      <c r="T77" s="70"/>
      <c r="U77" s="70"/>
      <c r="V77" s="398"/>
      <c r="W77" s="28">
        <f t="shared" ref="W77:W140" si="41">SUM(R77:V77)</f>
        <v>0</v>
      </c>
      <c r="X77" s="39">
        <f t="shared" ref="X77:X140" si="42">(W77/5)*3.5</f>
        <v>0</v>
      </c>
      <c r="Y77" s="68"/>
      <c r="Z77" s="67"/>
      <c r="AA77" s="67"/>
      <c r="AB77" s="69"/>
      <c r="AC77" s="68"/>
      <c r="AD77" s="69"/>
      <c r="AE77" s="199">
        <f t="shared" ref="AE77:AE140" si="43">COUNT(Y77:AD77)</f>
        <v>0</v>
      </c>
      <c r="AF77" s="200" t="b">
        <f t="shared" si="28"/>
        <v>0</v>
      </c>
      <c r="AG77" s="201">
        <f t="shared" si="37"/>
        <v>0</v>
      </c>
      <c r="AH77" s="203">
        <f t="shared" si="29"/>
        <v>1</v>
      </c>
      <c r="AI77" s="3"/>
      <c r="AK77" s="382">
        <f t="shared" si="30"/>
        <v>0</v>
      </c>
      <c r="AL77" s="382">
        <f t="shared" si="31"/>
        <v>0</v>
      </c>
      <c r="AM77" s="382">
        <f t="shared" si="32"/>
        <v>0</v>
      </c>
      <c r="AN77" s="382">
        <f t="shared" si="33"/>
        <v>0</v>
      </c>
      <c r="AO77" s="382">
        <f t="shared" si="34"/>
        <v>0</v>
      </c>
      <c r="AP77" s="382">
        <f t="shared" si="35"/>
        <v>0</v>
      </c>
      <c r="AQ77" s="382">
        <f t="shared" si="36"/>
        <v>0</v>
      </c>
    </row>
    <row r="78" spans="2:43" x14ac:dyDescent="0.25">
      <c r="B78" s="1"/>
      <c r="C78" s="29">
        <f>'T1 2024'!C78</f>
        <v>67</v>
      </c>
      <c r="D78" s="63">
        <f>'T1 2024'!D78</f>
        <v>0</v>
      </c>
      <c r="E78" s="62">
        <f>'T1 2024'!E78</f>
        <v>0</v>
      </c>
      <c r="F78" s="62">
        <f>'T1 2024'!F78</f>
        <v>0</v>
      </c>
      <c r="G78" s="62">
        <f>'T1 2024'!G78</f>
        <v>0</v>
      </c>
      <c r="H78" s="393"/>
      <c r="I78" s="393"/>
      <c r="J78" s="71"/>
      <c r="K78" s="71"/>
      <c r="L78" s="71"/>
      <c r="M78" s="451">
        <f t="shared" si="38"/>
        <v>0</v>
      </c>
      <c r="N78" s="71"/>
      <c r="O78" s="72"/>
      <c r="P78" s="451">
        <f t="shared" si="39"/>
        <v>0</v>
      </c>
      <c r="Q78" s="452">
        <f t="shared" si="40"/>
        <v>0</v>
      </c>
      <c r="R78" s="68"/>
      <c r="S78" s="198"/>
      <c r="T78" s="70"/>
      <c r="U78" s="70"/>
      <c r="V78" s="398"/>
      <c r="W78" s="28">
        <f t="shared" si="41"/>
        <v>0</v>
      </c>
      <c r="X78" s="39">
        <f t="shared" si="42"/>
        <v>0</v>
      </c>
      <c r="Y78" s="68"/>
      <c r="Z78" s="67"/>
      <c r="AA78" s="67"/>
      <c r="AB78" s="69"/>
      <c r="AC78" s="68"/>
      <c r="AD78" s="69"/>
      <c r="AE78" s="199">
        <f t="shared" si="43"/>
        <v>0</v>
      </c>
      <c r="AF78" s="200" t="b">
        <f t="shared" si="28"/>
        <v>0</v>
      </c>
      <c r="AG78" s="201">
        <f t="shared" si="37"/>
        <v>0</v>
      </c>
      <c r="AH78" s="203">
        <f t="shared" si="29"/>
        <v>1</v>
      </c>
      <c r="AI78" s="3"/>
      <c r="AK78" s="382">
        <f t="shared" si="30"/>
        <v>0</v>
      </c>
      <c r="AL78" s="382">
        <f t="shared" si="31"/>
        <v>0</v>
      </c>
      <c r="AM78" s="382">
        <f t="shared" si="32"/>
        <v>0</v>
      </c>
      <c r="AN78" s="382">
        <f t="shared" si="33"/>
        <v>0</v>
      </c>
      <c r="AO78" s="382">
        <f t="shared" si="34"/>
        <v>0</v>
      </c>
      <c r="AP78" s="382">
        <f t="shared" si="35"/>
        <v>0</v>
      </c>
      <c r="AQ78" s="382">
        <f t="shared" si="36"/>
        <v>0</v>
      </c>
    </row>
    <row r="79" spans="2:43" x14ac:dyDescent="0.25">
      <c r="B79" s="1"/>
      <c r="C79" s="29">
        <f>'T1 2024'!C79</f>
        <v>68</v>
      </c>
      <c r="D79" s="63">
        <f>'T1 2024'!D79</f>
        <v>0</v>
      </c>
      <c r="E79" s="62">
        <f>'T1 2024'!E79</f>
        <v>0</v>
      </c>
      <c r="F79" s="62">
        <f>'T1 2024'!F79</f>
        <v>0</v>
      </c>
      <c r="G79" s="62">
        <f>'T1 2024'!G79</f>
        <v>0</v>
      </c>
      <c r="H79" s="393"/>
      <c r="I79" s="393"/>
      <c r="J79" s="71"/>
      <c r="K79" s="71"/>
      <c r="L79" s="71"/>
      <c r="M79" s="451">
        <f t="shared" si="38"/>
        <v>0</v>
      </c>
      <c r="N79" s="71"/>
      <c r="O79" s="72"/>
      <c r="P79" s="451">
        <f t="shared" si="39"/>
        <v>0</v>
      </c>
      <c r="Q79" s="452">
        <f t="shared" si="40"/>
        <v>0</v>
      </c>
      <c r="R79" s="68"/>
      <c r="S79" s="198"/>
      <c r="T79" s="70"/>
      <c r="U79" s="70"/>
      <c r="V79" s="398"/>
      <c r="W79" s="28">
        <f t="shared" si="41"/>
        <v>0</v>
      </c>
      <c r="X79" s="39">
        <f t="shared" si="42"/>
        <v>0</v>
      </c>
      <c r="Y79" s="68"/>
      <c r="Z79" s="67"/>
      <c r="AA79" s="67"/>
      <c r="AB79" s="69"/>
      <c r="AC79" s="68"/>
      <c r="AD79" s="69"/>
      <c r="AE79" s="199">
        <f t="shared" si="43"/>
        <v>0</v>
      </c>
      <c r="AF79" s="200" t="b">
        <f t="shared" si="28"/>
        <v>0</v>
      </c>
      <c r="AG79" s="201">
        <f t="shared" si="37"/>
        <v>0</v>
      </c>
      <c r="AH79" s="203">
        <f t="shared" si="29"/>
        <v>1</v>
      </c>
      <c r="AI79" s="3"/>
      <c r="AK79" s="382">
        <f t="shared" si="30"/>
        <v>0</v>
      </c>
      <c r="AL79" s="382">
        <f t="shared" si="31"/>
        <v>0</v>
      </c>
      <c r="AM79" s="382">
        <f t="shared" si="32"/>
        <v>0</v>
      </c>
      <c r="AN79" s="382">
        <f t="shared" si="33"/>
        <v>0</v>
      </c>
      <c r="AO79" s="382">
        <f t="shared" si="34"/>
        <v>0</v>
      </c>
      <c r="AP79" s="382">
        <f t="shared" si="35"/>
        <v>0</v>
      </c>
      <c r="AQ79" s="382">
        <f t="shared" si="36"/>
        <v>0</v>
      </c>
    </row>
    <row r="80" spans="2:43" x14ac:dyDescent="0.25">
      <c r="B80" s="1"/>
      <c r="C80" s="29">
        <f>'T1 2024'!C80</f>
        <v>69</v>
      </c>
      <c r="D80" s="63">
        <f>'T1 2024'!D80</f>
        <v>0</v>
      </c>
      <c r="E80" s="62">
        <f>'T1 2024'!E80</f>
        <v>0</v>
      </c>
      <c r="F80" s="62">
        <f>'T1 2024'!F80</f>
        <v>0</v>
      </c>
      <c r="G80" s="62">
        <f>'T1 2024'!G80</f>
        <v>0</v>
      </c>
      <c r="H80" s="393"/>
      <c r="I80" s="393"/>
      <c r="J80" s="71"/>
      <c r="K80" s="71"/>
      <c r="L80" s="71"/>
      <c r="M80" s="451">
        <f t="shared" si="38"/>
        <v>0</v>
      </c>
      <c r="N80" s="71"/>
      <c r="O80" s="72"/>
      <c r="P80" s="451">
        <f t="shared" si="39"/>
        <v>0</v>
      </c>
      <c r="Q80" s="452">
        <f t="shared" si="40"/>
        <v>0</v>
      </c>
      <c r="R80" s="68"/>
      <c r="S80" s="198"/>
      <c r="T80" s="70"/>
      <c r="U80" s="70"/>
      <c r="V80" s="398"/>
      <c r="W80" s="28">
        <f t="shared" si="41"/>
        <v>0</v>
      </c>
      <c r="X80" s="39">
        <f t="shared" si="42"/>
        <v>0</v>
      </c>
      <c r="Y80" s="68"/>
      <c r="Z80" s="67"/>
      <c r="AA80" s="67"/>
      <c r="AB80" s="69"/>
      <c r="AC80" s="68"/>
      <c r="AD80" s="69"/>
      <c r="AE80" s="199">
        <f t="shared" si="43"/>
        <v>0</v>
      </c>
      <c r="AF80" s="200" t="b">
        <f t="shared" si="28"/>
        <v>0</v>
      </c>
      <c r="AG80" s="201">
        <f t="shared" si="37"/>
        <v>0</v>
      </c>
      <c r="AH80" s="203">
        <f t="shared" si="29"/>
        <v>1</v>
      </c>
      <c r="AI80" s="3"/>
      <c r="AK80" s="382">
        <f t="shared" si="30"/>
        <v>0</v>
      </c>
      <c r="AL80" s="382">
        <f t="shared" si="31"/>
        <v>0</v>
      </c>
      <c r="AM80" s="382">
        <f t="shared" si="32"/>
        <v>0</v>
      </c>
      <c r="AN80" s="382">
        <f t="shared" si="33"/>
        <v>0</v>
      </c>
      <c r="AO80" s="382">
        <f t="shared" si="34"/>
        <v>0</v>
      </c>
      <c r="AP80" s="382">
        <f t="shared" si="35"/>
        <v>0</v>
      </c>
      <c r="AQ80" s="382">
        <f t="shared" si="36"/>
        <v>0</v>
      </c>
    </row>
    <row r="81" spans="2:43" x14ac:dyDescent="0.25">
      <c r="B81" s="1"/>
      <c r="C81" s="29">
        <f>'T1 2024'!C81</f>
        <v>70</v>
      </c>
      <c r="D81" s="63">
        <f>'T1 2024'!D81</f>
        <v>0</v>
      </c>
      <c r="E81" s="62">
        <f>'T1 2024'!E81</f>
        <v>0</v>
      </c>
      <c r="F81" s="62">
        <f>'T1 2024'!F81</f>
        <v>0</v>
      </c>
      <c r="G81" s="62">
        <f>'T1 2024'!G81</f>
        <v>0</v>
      </c>
      <c r="H81" s="393"/>
      <c r="I81" s="393"/>
      <c r="J81" s="71"/>
      <c r="K81" s="71"/>
      <c r="L81" s="71"/>
      <c r="M81" s="451">
        <f t="shared" si="38"/>
        <v>0</v>
      </c>
      <c r="N81" s="71"/>
      <c r="O81" s="72"/>
      <c r="P81" s="451">
        <f t="shared" si="39"/>
        <v>0</v>
      </c>
      <c r="Q81" s="452">
        <f t="shared" si="40"/>
        <v>0</v>
      </c>
      <c r="R81" s="68"/>
      <c r="S81" s="198"/>
      <c r="T81" s="70"/>
      <c r="U81" s="70"/>
      <c r="V81" s="398"/>
      <c r="W81" s="28">
        <f t="shared" si="41"/>
        <v>0</v>
      </c>
      <c r="X81" s="39">
        <f t="shared" si="42"/>
        <v>0</v>
      </c>
      <c r="Y81" s="68"/>
      <c r="Z81" s="67"/>
      <c r="AA81" s="67"/>
      <c r="AB81" s="69"/>
      <c r="AC81" s="68"/>
      <c r="AD81" s="69"/>
      <c r="AE81" s="199">
        <f t="shared" si="43"/>
        <v>0</v>
      </c>
      <c r="AF81" s="200" t="b">
        <f t="shared" si="28"/>
        <v>0</v>
      </c>
      <c r="AG81" s="201">
        <f t="shared" si="37"/>
        <v>0</v>
      </c>
      <c r="AH81" s="203">
        <f t="shared" si="29"/>
        <v>1</v>
      </c>
      <c r="AI81" s="3"/>
      <c r="AK81" s="382">
        <f t="shared" si="30"/>
        <v>0</v>
      </c>
      <c r="AL81" s="382">
        <f t="shared" si="31"/>
        <v>0</v>
      </c>
      <c r="AM81" s="382">
        <f t="shared" si="32"/>
        <v>0</v>
      </c>
      <c r="AN81" s="382">
        <f t="shared" si="33"/>
        <v>0</v>
      </c>
      <c r="AO81" s="382">
        <f t="shared" si="34"/>
        <v>0</v>
      </c>
      <c r="AP81" s="382">
        <f t="shared" si="35"/>
        <v>0</v>
      </c>
      <c r="AQ81" s="382">
        <f t="shared" si="36"/>
        <v>0</v>
      </c>
    </row>
    <row r="82" spans="2:43" x14ac:dyDescent="0.25">
      <c r="B82" s="1"/>
      <c r="C82" s="29">
        <f>'T1 2024'!C82</f>
        <v>71</v>
      </c>
      <c r="D82" s="63">
        <f>'T1 2024'!D82</f>
        <v>0</v>
      </c>
      <c r="E82" s="62">
        <f>'T1 2024'!E82</f>
        <v>0</v>
      </c>
      <c r="F82" s="62">
        <f>'T1 2024'!F82</f>
        <v>0</v>
      </c>
      <c r="G82" s="62">
        <f>'T1 2024'!G82</f>
        <v>0</v>
      </c>
      <c r="H82" s="393"/>
      <c r="I82" s="393"/>
      <c r="J82" s="71"/>
      <c r="K82" s="71"/>
      <c r="L82" s="71"/>
      <c r="M82" s="451">
        <f t="shared" si="38"/>
        <v>0</v>
      </c>
      <c r="N82" s="71"/>
      <c r="O82" s="72"/>
      <c r="P82" s="451">
        <f t="shared" si="39"/>
        <v>0</v>
      </c>
      <c r="Q82" s="452">
        <f t="shared" si="40"/>
        <v>0</v>
      </c>
      <c r="R82" s="68"/>
      <c r="S82" s="198"/>
      <c r="T82" s="70"/>
      <c r="U82" s="70"/>
      <c r="V82" s="398"/>
      <c r="W82" s="28">
        <f t="shared" si="41"/>
        <v>0</v>
      </c>
      <c r="X82" s="39">
        <f t="shared" si="42"/>
        <v>0</v>
      </c>
      <c r="Y82" s="68"/>
      <c r="Z82" s="67"/>
      <c r="AA82" s="67"/>
      <c r="AB82" s="69"/>
      <c r="AC82" s="68"/>
      <c r="AD82" s="69"/>
      <c r="AE82" s="199">
        <f t="shared" si="43"/>
        <v>0</v>
      </c>
      <c r="AF82" s="200" t="b">
        <f t="shared" si="28"/>
        <v>0</v>
      </c>
      <c r="AG82" s="201">
        <f t="shared" si="37"/>
        <v>0</v>
      </c>
      <c r="AH82" s="203">
        <f t="shared" si="29"/>
        <v>1</v>
      </c>
      <c r="AI82" s="3"/>
      <c r="AK82" s="382">
        <f t="shared" si="30"/>
        <v>0</v>
      </c>
      <c r="AL82" s="382">
        <f t="shared" si="31"/>
        <v>0</v>
      </c>
      <c r="AM82" s="382">
        <f t="shared" si="32"/>
        <v>0</v>
      </c>
      <c r="AN82" s="382">
        <f t="shared" si="33"/>
        <v>0</v>
      </c>
      <c r="AO82" s="382">
        <f t="shared" si="34"/>
        <v>0</v>
      </c>
      <c r="AP82" s="382">
        <f t="shared" si="35"/>
        <v>0</v>
      </c>
      <c r="AQ82" s="382">
        <f t="shared" si="36"/>
        <v>0</v>
      </c>
    </row>
    <row r="83" spans="2:43" x14ac:dyDescent="0.25">
      <c r="B83" s="1"/>
      <c r="C83" s="29">
        <f>'T1 2024'!C83</f>
        <v>72</v>
      </c>
      <c r="D83" s="63">
        <f>'T1 2024'!D83</f>
        <v>0</v>
      </c>
      <c r="E83" s="62">
        <f>'T1 2024'!E83</f>
        <v>0</v>
      </c>
      <c r="F83" s="62">
        <f>'T1 2024'!F83</f>
        <v>0</v>
      </c>
      <c r="G83" s="62">
        <f>'T1 2024'!G83</f>
        <v>0</v>
      </c>
      <c r="H83" s="393"/>
      <c r="I83" s="393"/>
      <c r="J83" s="71"/>
      <c r="K83" s="71"/>
      <c r="L83" s="71"/>
      <c r="M83" s="451">
        <f t="shared" si="38"/>
        <v>0</v>
      </c>
      <c r="N83" s="71"/>
      <c r="O83" s="72"/>
      <c r="P83" s="451">
        <f t="shared" si="39"/>
        <v>0</v>
      </c>
      <c r="Q83" s="452">
        <f t="shared" si="40"/>
        <v>0</v>
      </c>
      <c r="R83" s="68"/>
      <c r="S83" s="198"/>
      <c r="T83" s="70"/>
      <c r="U83" s="70"/>
      <c r="V83" s="398"/>
      <c r="W83" s="28">
        <f t="shared" si="41"/>
        <v>0</v>
      </c>
      <c r="X83" s="39">
        <f t="shared" si="42"/>
        <v>0</v>
      </c>
      <c r="Y83" s="68"/>
      <c r="Z83" s="67"/>
      <c r="AA83" s="67"/>
      <c r="AB83" s="69"/>
      <c r="AC83" s="68"/>
      <c r="AD83" s="69"/>
      <c r="AE83" s="199">
        <f t="shared" si="43"/>
        <v>0</v>
      </c>
      <c r="AF83" s="200" t="b">
        <f t="shared" si="28"/>
        <v>0</v>
      </c>
      <c r="AG83" s="201">
        <f t="shared" si="37"/>
        <v>0</v>
      </c>
      <c r="AH83" s="203">
        <f t="shared" si="29"/>
        <v>1</v>
      </c>
      <c r="AI83" s="3"/>
      <c r="AK83" s="382">
        <f t="shared" si="30"/>
        <v>0</v>
      </c>
      <c r="AL83" s="382">
        <f t="shared" si="31"/>
        <v>0</v>
      </c>
      <c r="AM83" s="382">
        <f t="shared" si="32"/>
        <v>0</v>
      </c>
      <c r="AN83" s="382">
        <f t="shared" si="33"/>
        <v>0</v>
      </c>
      <c r="AO83" s="382">
        <f t="shared" si="34"/>
        <v>0</v>
      </c>
      <c r="AP83" s="382">
        <f t="shared" si="35"/>
        <v>0</v>
      </c>
      <c r="AQ83" s="382">
        <f t="shared" si="36"/>
        <v>0</v>
      </c>
    </row>
    <row r="84" spans="2:43" x14ac:dyDescent="0.25">
      <c r="B84" s="1"/>
      <c r="C84" s="29">
        <f>'T1 2024'!C84</f>
        <v>73</v>
      </c>
      <c r="D84" s="63">
        <f>'T1 2024'!D84</f>
        <v>0</v>
      </c>
      <c r="E84" s="62">
        <f>'T1 2024'!E84</f>
        <v>0</v>
      </c>
      <c r="F84" s="62">
        <f>'T1 2024'!F84</f>
        <v>0</v>
      </c>
      <c r="G84" s="62">
        <f>'T1 2024'!G84</f>
        <v>0</v>
      </c>
      <c r="H84" s="393"/>
      <c r="I84" s="393"/>
      <c r="J84" s="71"/>
      <c r="K84" s="71"/>
      <c r="L84" s="71"/>
      <c r="M84" s="451">
        <f t="shared" si="38"/>
        <v>0</v>
      </c>
      <c r="N84" s="71"/>
      <c r="O84" s="72"/>
      <c r="P84" s="451">
        <f t="shared" si="39"/>
        <v>0</v>
      </c>
      <c r="Q84" s="452">
        <f t="shared" si="40"/>
        <v>0</v>
      </c>
      <c r="R84" s="68"/>
      <c r="S84" s="198"/>
      <c r="T84" s="70"/>
      <c r="U84" s="70"/>
      <c r="V84" s="398"/>
      <c r="W84" s="28">
        <f t="shared" si="41"/>
        <v>0</v>
      </c>
      <c r="X84" s="39">
        <f t="shared" si="42"/>
        <v>0</v>
      </c>
      <c r="Y84" s="68"/>
      <c r="Z84" s="67"/>
      <c r="AA84" s="67"/>
      <c r="AB84" s="69"/>
      <c r="AC84" s="68"/>
      <c r="AD84" s="69"/>
      <c r="AE84" s="199">
        <f t="shared" si="43"/>
        <v>0</v>
      </c>
      <c r="AF84" s="200" t="b">
        <f t="shared" si="28"/>
        <v>0</v>
      </c>
      <c r="AG84" s="201">
        <f t="shared" si="37"/>
        <v>0</v>
      </c>
      <c r="AH84" s="203">
        <f t="shared" si="29"/>
        <v>1</v>
      </c>
      <c r="AI84" s="3"/>
      <c r="AK84" s="382">
        <f t="shared" si="30"/>
        <v>0</v>
      </c>
      <c r="AL84" s="382">
        <f t="shared" si="31"/>
        <v>0</v>
      </c>
      <c r="AM84" s="382">
        <f t="shared" si="32"/>
        <v>0</v>
      </c>
      <c r="AN84" s="382">
        <f t="shared" si="33"/>
        <v>0</v>
      </c>
      <c r="AO84" s="382">
        <f t="shared" si="34"/>
        <v>0</v>
      </c>
      <c r="AP84" s="382">
        <f t="shared" si="35"/>
        <v>0</v>
      </c>
      <c r="AQ84" s="382">
        <f t="shared" si="36"/>
        <v>0</v>
      </c>
    </row>
    <row r="85" spans="2:43" x14ac:dyDescent="0.25">
      <c r="B85" s="1"/>
      <c r="C85" s="29">
        <f>'T1 2024'!C85</f>
        <v>74</v>
      </c>
      <c r="D85" s="63">
        <f>'T1 2024'!D85</f>
        <v>0</v>
      </c>
      <c r="E85" s="62">
        <f>'T1 2024'!E85</f>
        <v>0</v>
      </c>
      <c r="F85" s="62">
        <f>'T1 2024'!F85</f>
        <v>0</v>
      </c>
      <c r="G85" s="62">
        <f>'T1 2024'!G85</f>
        <v>0</v>
      </c>
      <c r="H85" s="393"/>
      <c r="I85" s="393"/>
      <c r="J85" s="71"/>
      <c r="K85" s="71"/>
      <c r="L85" s="71"/>
      <c r="M85" s="451">
        <f t="shared" si="38"/>
        <v>0</v>
      </c>
      <c r="N85" s="71"/>
      <c r="O85" s="72"/>
      <c r="P85" s="451">
        <f t="shared" si="39"/>
        <v>0</v>
      </c>
      <c r="Q85" s="452">
        <f t="shared" si="40"/>
        <v>0</v>
      </c>
      <c r="R85" s="68"/>
      <c r="S85" s="198"/>
      <c r="T85" s="70"/>
      <c r="U85" s="70"/>
      <c r="V85" s="398"/>
      <c r="W85" s="28">
        <f t="shared" si="41"/>
        <v>0</v>
      </c>
      <c r="X85" s="39">
        <f t="shared" si="42"/>
        <v>0</v>
      </c>
      <c r="Y85" s="68"/>
      <c r="Z85" s="67"/>
      <c r="AA85" s="67"/>
      <c r="AB85" s="69"/>
      <c r="AC85" s="68"/>
      <c r="AD85" s="69"/>
      <c r="AE85" s="199">
        <f t="shared" si="43"/>
        <v>0</v>
      </c>
      <c r="AF85" s="200" t="b">
        <f t="shared" si="28"/>
        <v>0</v>
      </c>
      <c r="AG85" s="201">
        <f t="shared" si="37"/>
        <v>0</v>
      </c>
      <c r="AH85" s="203">
        <f t="shared" si="29"/>
        <v>1</v>
      </c>
      <c r="AI85" s="3"/>
      <c r="AK85" s="382">
        <f t="shared" si="30"/>
        <v>0</v>
      </c>
      <c r="AL85" s="382">
        <f t="shared" si="31"/>
        <v>0</v>
      </c>
      <c r="AM85" s="382">
        <f t="shared" si="32"/>
        <v>0</v>
      </c>
      <c r="AN85" s="382">
        <f t="shared" si="33"/>
        <v>0</v>
      </c>
      <c r="AO85" s="382">
        <f t="shared" si="34"/>
        <v>0</v>
      </c>
      <c r="AP85" s="382">
        <f t="shared" si="35"/>
        <v>0</v>
      </c>
      <c r="AQ85" s="382">
        <f t="shared" si="36"/>
        <v>0</v>
      </c>
    </row>
    <row r="86" spans="2:43" x14ac:dyDescent="0.25">
      <c r="B86" s="1"/>
      <c r="C86" s="29">
        <f>'T1 2024'!C86</f>
        <v>75</v>
      </c>
      <c r="D86" s="63">
        <f>'T1 2024'!D86</f>
        <v>0</v>
      </c>
      <c r="E86" s="62">
        <f>'T1 2024'!E86</f>
        <v>0</v>
      </c>
      <c r="F86" s="62">
        <f>'T1 2024'!F86</f>
        <v>0</v>
      </c>
      <c r="G86" s="62">
        <f>'T1 2024'!G86</f>
        <v>0</v>
      </c>
      <c r="H86" s="393"/>
      <c r="I86" s="393"/>
      <c r="J86" s="71"/>
      <c r="K86" s="71"/>
      <c r="L86" s="71"/>
      <c r="M86" s="451">
        <f t="shared" si="38"/>
        <v>0</v>
      </c>
      <c r="N86" s="71"/>
      <c r="O86" s="72"/>
      <c r="P86" s="451">
        <f t="shared" si="39"/>
        <v>0</v>
      </c>
      <c r="Q86" s="452">
        <f t="shared" si="40"/>
        <v>0</v>
      </c>
      <c r="R86" s="68"/>
      <c r="S86" s="198"/>
      <c r="T86" s="70"/>
      <c r="U86" s="70"/>
      <c r="V86" s="398"/>
      <c r="W86" s="28">
        <f t="shared" si="41"/>
        <v>0</v>
      </c>
      <c r="X86" s="39">
        <f t="shared" si="42"/>
        <v>0</v>
      </c>
      <c r="Y86" s="68"/>
      <c r="Z86" s="67"/>
      <c r="AA86" s="67"/>
      <c r="AB86" s="69"/>
      <c r="AC86" s="68"/>
      <c r="AD86" s="69"/>
      <c r="AE86" s="199">
        <f t="shared" si="43"/>
        <v>0</v>
      </c>
      <c r="AF86" s="200" t="b">
        <f t="shared" si="28"/>
        <v>0</v>
      </c>
      <c r="AG86" s="201">
        <f t="shared" si="37"/>
        <v>0</v>
      </c>
      <c r="AH86" s="203">
        <f t="shared" si="29"/>
        <v>1</v>
      </c>
      <c r="AI86" s="3"/>
      <c r="AK86" s="382">
        <f t="shared" si="30"/>
        <v>0</v>
      </c>
      <c r="AL86" s="382">
        <f t="shared" si="31"/>
        <v>0</v>
      </c>
      <c r="AM86" s="382">
        <f t="shared" si="32"/>
        <v>0</v>
      </c>
      <c r="AN86" s="382">
        <f t="shared" si="33"/>
        <v>0</v>
      </c>
      <c r="AO86" s="382">
        <f t="shared" si="34"/>
        <v>0</v>
      </c>
      <c r="AP86" s="382">
        <f t="shared" si="35"/>
        <v>0</v>
      </c>
      <c r="AQ86" s="382">
        <f t="shared" si="36"/>
        <v>0</v>
      </c>
    </row>
    <row r="87" spans="2:43" x14ac:dyDescent="0.25">
      <c r="B87" s="1"/>
      <c r="C87" s="29">
        <f>'T1 2024'!C87</f>
        <v>76</v>
      </c>
      <c r="D87" s="63">
        <f>'T1 2024'!D87</f>
        <v>0</v>
      </c>
      <c r="E87" s="62">
        <f>'T1 2024'!E87</f>
        <v>0</v>
      </c>
      <c r="F87" s="62">
        <f>'T1 2024'!F87</f>
        <v>0</v>
      </c>
      <c r="G87" s="62">
        <f>'T1 2024'!G87</f>
        <v>0</v>
      </c>
      <c r="H87" s="393"/>
      <c r="I87" s="393"/>
      <c r="J87" s="71"/>
      <c r="K87" s="71"/>
      <c r="L87" s="71"/>
      <c r="M87" s="451">
        <f t="shared" si="38"/>
        <v>0</v>
      </c>
      <c r="N87" s="71"/>
      <c r="O87" s="72"/>
      <c r="P87" s="451">
        <f t="shared" si="39"/>
        <v>0</v>
      </c>
      <c r="Q87" s="452">
        <f t="shared" si="40"/>
        <v>0</v>
      </c>
      <c r="R87" s="68"/>
      <c r="S87" s="198"/>
      <c r="T87" s="70"/>
      <c r="U87" s="70"/>
      <c r="V87" s="398"/>
      <c r="W87" s="28">
        <f t="shared" si="41"/>
        <v>0</v>
      </c>
      <c r="X87" s="39">
        <f t="shared" si="42"/>
        <v>0</v>
      </c>
      <c r="Y87" s="68"/>
      <c r="Z87" s="67"/>
      <c r="AA87" s="67"/>
      <c r="AB87" s="69"/>
      <c r="AC87" s="68"/>
      <c r="AD87" s="69"/>
      <c r="AE87" s="199">
        <f t="shared" si="43"/>
        <v>0</v>
      </c>
      <c r="AF87" s="200" t="b">
        <f t="shared" si="28"/>
        <v>0</v>
      </c>
      <c r="AG87" s="201">
        <f t="shared" si="37"/>
        <v>0</v>
      </c>
      <c r="AH87" s="203">
        <f t="shared" si="29"/>
        <v>1</v>
      </c>
      <c r="AI87" s="3"/>
      <c r="AK87" s="382">
        <f t="shared" si="30"/>
        <v>0</v>
      </c>
      <c r="AL87" s="382">
        <f t="shared" si="31"/>
        <v>0</v>
      </c>
      <c r="AM87" s="382">
        <f t="shared" si="32"/>
        <v>0</v>
      </c>
      <c r="AN87" s="382">
        <f t="shared" si="33"/>
        <v>0</v>
      </c>
      <c r="AO87" s="382">
        <f t="shared" si="34"/>
        <v>0</v>
      </c>
      <c r="AP87" s="382">
        <f t="shared" si="35"/>
        <v>0</v>
      </c>
      <c r="AQ87" s="382">
        <f t="shared" si="36"/>
        <v>0</v>
      </c>
    </row>
    <row r="88" spans="2:43" x14ac:dyDescent="0.25">
      <c r="B88" s="1"/>
      <c r="C88" s="29">
        <f>'T1 2024'!C88</f>
        <v>77</v>
      </c>
      <c r="D88" s="63">
        <f>'T1 2024'!D88</f>
        <v>0</v>
      </c>
      <c r="E88" s="62">
        <f>'T1 2024'!E88</f>
        <v>0</v>
      </c>
      <c r="F88" s="62">
        <f>'T1 2024'!F88</f>
        <v>0</v>
      </c>
      <c r="G88" s="62">
        <f>'T1 2024'!G88</f>
        <v>0</v>
      </c>
      <c r="H88" s="393"/>
      <c r="I88" s="393"/>
      <c r="J88" s="71"/>
      <c r="K88" s="71"/>
      <c r="L88" s="71"/>
      <c r="M88" s="451">
        <f t="shared" si="38"/>
        <v>0</v>
      </c>
      <c r="N88" s="71"/>
      <c r="O88" s="72"/>
      <c r="P88" s="451">
        <f t="shared" si="39"/>
        <v>0</v>
      </c>
      <c r="Q88" s="452">
        <f t="shared" si="40"/>
        <v>0</v>
      </c>
      <c r="R88" s="68"/>
      <c r="S88" s="198"/>
      <c r="T88" s="70"/>
      <c r="U88" s="70"/>
      <c r="V88" s="398"/>
      <c r="W88" s="28">
        <f t="shared" si="41"/>
        <v>0</v>
      </c>
      <c r="X88" s="39">
        <f t="shared" si="42"/>
        <v>0</v>
      </c>
      <c r="Y88" s="68"/>
      <c r="Z88" s="67"/>
      <c r="AA88" s="67"/>
      <c r="AB88" s="69"/>
      <c r="AC88" s="68"/>
      <c r="AD88" s="69"/>
      <c r="AE88" s="199">
        <f t="shared" si="43"/>
        <v>0</v>
      </c>
      <c r="AF88" s="200" t="b">
        <f t="shared" si="28"/>
        <v>0</v>
      </c>
      <c r="AG88" s="201">
        <f t="shared" si="37"/>
        <v>0</v>
      </c>
      <c r="AH88" s="203">
        <f t="shared" si="29"/>
        <v>1</v>
      </c>
      <c r="AI88" s="3"/>
      <c r="AK88" s="382">
        <f t="shared" si="30"/>
        <v>0</v>
      </c>
      <c r="AL88" s="382">
        <f t="shared" si="31"/>
        <v>0</v>
      </c>
      <c r="AM88" s="382">
        <f t="shared" si="32"/>
        <v>0</v>
      </c>
      <c r="AN88" s="382">
        <f t="shared" si="33"/>
        <v>0</v>
      </c>
      <c r="AO88" s="382">
        <f t="shared" si="34"/>
        <v>0</v>
      </c>
      <c r="AP88" s="382">
        <f t="shared" si="35"/>
        <v>0</v>
      </c>
      <c r="AQ88" s="382">
        <f t="shared" si="36"/>
        <v>0</v>
      </c>
    </row>
    <row r="89" spans="2:43" x14ac:dyDescent="0.25">
      <c r="B89" s="1"/>
      <c r="C89" s="29">
        <f>'T1 2024'!C89</f>
        <v>78</v>
      </c>
      <c r="D89" s="63">
        <f>'T1 2024'!D89</f>
        <v>0</v>
      </c>
      <c r="E89" s="62">
        <f>'T1 2024'!E89</f>
        <v>0</v>
      </c>
      <c r="F89" s="62">
        <f>'T1 2024'!F89</f>
        <v>0</v>
      </c>
      <c r="G89" s="62">
        <f>'T1 2024'!G89</f>
        <v>0</v>
      </c>
      <c r="H89" s="393"/>
      <c r="I89" s="393"/>
      <c r="J89" s="71"/>
      <c r="K89" s="71"/>
      <c r="L89" s="71"/>
      <c r="M89" s="451">
        <f t="shared" si="38"/>
        <v>0</v>
      </c>
      <c r="N89" s="71"/>
      <c r="O89" s="72"/>
      <c r="P89" s="451">
        <f t="shared" si="39"/>
        <v>0</v>
      </c>
      <c r="Q89" s="452">
        <f t="shared" si="40"/>
        <v>0</v>
      </c>
      <c r="R89" s="68"/>
      <c r="S89" s="198"/>
      <c r="T89" s="70"/>
      <c r="U89" s="70"/>
      <c r="V89" s="398"/>
      <c r="W89" s="28">
        <f t="shared" si="41"/>
        <v>0</v>
      </c>
      <c r="X89" s="39">
        <f t="shared" si="42"/>
        <v>0</v>
      </c>
      <c r="Y89" s="68"/>
      <c r="Z89" s="67"/>
      <c r="AA89" s="67"/>
      <c r="AB89" s="69"/>
      <c r="AC89" s="68"/>
      <c r="AD89" s="69"/>
      <c r="AE89" s="199">
        <f t="shared" si="43"/>
        <v>0</v>
      </c>
      <c r="AF89" s="200" t="b">
        <f t="shared" si="28"/>
        <v>0</v>
      </c>
      <c r="AG89" s="201">
        <f t="shared" si="37"/>
        <v>0</v>
      </c>
      <c r="AH89" s="203">
        <f t="shared" si="29"/>
        <v>1</v>
      </c>
      <c r="AI89" s="3"/>
      <c r="AK89" s="382">
        <f t="shared" si="30"/>
        <v>0</v>
      </c>
      <c r="AL89" s="382">
        <f t="shared" si="31"/>
        <v>0</v>
      </c>
      <c r="AM89" s="382">
        <f t="shared" si="32"/>
        <v>0</v>
      </c>
      <c r="AN89" s="382">
        <f t="shared" si="33"/>
        <v>0</v>
      </c>
      <c r="AO89" s="382">
        <f t="shared" si="34"/>
        <v>0</v>
      </c>
      <c r="AP89" s="382">
        <f t="shared" si="35"/>
        <v>0</v>
      </c>
      <c r="AQ89" s="382">
        <f t="shared" si="36"/>
        <v>0</v>
      </c>
    </row>
    <row r="90" spans="2:43" x14ac:dyDescent="0.25">
      <c r="B90" s="1"/>
      <c r="C90" s="29">
        <f>'T1 2024'!C90</f>
        <v>79</v>
      </c>
      <c r="D90" s="63">
        <f>'T1 2024'!D90</f>
        <v>0</v>
      </c>
      <c r="E90" s="62">
        <f>'T1 2024'!E90</f>
        <v>0</v>
      </c>
      <c r="F90" s="62">
        <f>'T1 2024'!F90</f>
        <v>0</v>
      </c>
      <c r="G90" s="62">
        <f>'T1 2024'!G90</f>
        <v>0</v>
      </c>
      <c r="H90" s="393"/>
      <c r="I90" s="393"/>
      <c r="J90" s="71"/>
      <c r="K90" s="71"/>
      <c r="L90" s="71"/>
      <c r="M90" s="451">
        <f t="shared" si="38"/>
        <v>0</v>
      </c>
      <c r="N90" s="71"/>
      <c r="O90" s="72"/>
      <c r="P90" s="451">
        <f t="shared" si="39"/>
        <v>0</v>
      </c>
      <c r="Q90" s="452">
        <f t="shared" si="40"/>
        <v>0</v>
      </c>
      <c r="R90" s="68"/>
      <c r="S90" s="198"/>
      <c r="T90" s="70"/>
      <c r="U90" s="70"/>
      <c r="V90" s="398"/>
      <c r="W90" s="28">
        <f t="shared" si="41"/>
        <v>0</v>
      </c>
      <c r="X90" s="39">
        <f t="shared" si="42"/>
        <v>0</v>
      </c>
      <c r="Y90" s="68"/>
      <c r="Z90" s="67"/>
      <c r="AA90" s="67"/>
      <c r="AB90" s="69"/>
      <c r="AC90" s="68"/>
      <c r="AD90" s="69"/>
      <c r="AE90" s="199">
        <f t="shared" si="43"/>
        <v>0</v>
      </c>
      <c r="AF90" s="200" t="b">
        <f t="shared" si="28"/>
        <v>0</v>
      </c>
      <c r="AG90" s="201">
        <f t="shared" si="37"/>
        <v>0</v>
      </c>
      <c r="AH90" s="203">
        <f t="shared" si="29"/>
        <v>1</v>
      </c>
      <c r="AI90" s="3"/>
      <c r="AK90" s="382">
        <f t="shared" si="30"/>
        <v>0</v>
      </c>
      <c r="AL90" s="382">
        <f t="shared" si="31"/>
        <v>0</v>
      </c>
      <c r="AM90" s="382">
        <f t="shared" si="32"/>
        <v>0</v>
      </c>
      <c r="AN90" s="382">
        <f t="shared" si="33"/>
        <v>0</v>
      </c>
      <c r="AO90" s="382">
        <f t="shared" si="34"/>
        <v>0</v>
      </c>
      <c r="AP90" s="382">
        <f t="shared" si="35"/>
        <v>0</v>
      </c>
      <c r="AQ90" s="382">
        <f t="shared" si="36"/>
        <v>0</v>
      </c>
    </row>
    <row r="91" spans="2:43" x14ac:dyDescent="0.25">
      <c r="B91" s="1"/>
      <c r="C91" s="29">
        <f>'T1 2024'!C91</f>
        <v>80</v>
      </c>
      <c r="D91" s="63">
        <f>'T1 2024'!D91</f>
        <v>0</v>
      </c>
      <c r="E91" s="62">
        <f>'T1 2024'!E91</f>
        <v>0</v>
      </c>
      <c r="F91" s="62">
        <f>'T1 2024'!F91</f>
        <v>0</v>
      </c>
      <c r="G91" s="62">
        <f>'T1 2024'!G91</f>
        <v>0</v>
      </c>
      <c r="H91" s="393"/>
      <c r="I91" s="393"/>
      <c r="J91" s="71"/>
      <c r="K91" s="71"/>
      <c r="L91" s="71"/>
      <c r="M91" s="451">
        <f t="shared" si="38"/>
        <v>0</v>
      </c>
      <c r="N91" s="71"/>
      <c r="O91" s="72"/>
      <c r="P91" s="451">
        <f t="shared" si="39"/>
        <v>0</v>
      </c>
      <c r="Q91" s="452">
        <f t="shared" si="40"/>
        <v>0</v>
      </c>
      <c r="R91" s="68"/>
      <c r="S91" s="198"/>
      <c r="T91" s="70"/>
      <c r="U91" s="70"/>
      <c r="V91" s="398"/>
      <c r="W91" s="28">
        <f t="shared" si="41"/>
        <v>0</v>
      </c>
      <c r="X91" s="39">
        <f t="shared" si="42"/>
        <v>0</v>
      </c>
      <c r="Y91" s="68"/>
      <c r="Z91" s="67"/>
      <c r="AA91" s="67"/>
      <c r="AB91" s="69"/>
      <c r="AC91" s="68"/>
      <c r="AD91" s="69"/>
      <c r="AE91" s="199">
        <f t="shared" si="43"/>
        <v>0</v>
      </c>
      <c r="AF91" s="200" t="b">
        <f t="shared" si="28"/>
        <v>0</v>
      </c>
      <c r="AG91" s="201">
        <f t="shared" si="37"/>
        <v>0</v>
      </c>
      <c r="AH91" s="203">
        <f t="shared" si="29"/>
        <v>1</v>
      </c>
      <c r="AI91" s="3"/>
      <c r="AK91" s="382">
        <f t="shared" si="30"/>
        <v>0</v>
      </c>
      <c r="AL91" s="382">
        <f t="shared" si="31"/>
        <v>0</v>
      </c>
      <c r="AM91" s="382">
        <f t="shared" si="32"/>
        <v>0</v>
      </c>
      <c r="AN91" s="382">
        <f t="shared" si="33"/>
        <v>0</v>
      </c>
      <c r="AO91" s="382">
        <f t="shared" si="34"/>
        <v>0</v>
      </c>
      <c r="AP91" s="382">
        <f t="shared" si="35"/>
        <v>0</v>
      </c>
      <c r="AQ91" s="382">
        <f t="shared" si="36"/>
        <v>0</v>
      </c>
    </row>
    <row r="92" spans="2:43" x14ac:dyDescent="0.25">
      <c r="B92" s="1"/>
      <c r="C92" s="29">
        <f>'T1 2024'!C92</f>
        <v>81</v>
      </c>
      <c r="D92" s="63">
        <f>'T1 2024'!D92</f>
        <v>0</v>
      </c>
      <c r="E92" s="62">
        <f>'T1 2024'!E92</f>
        <v>0</v>
      </c>
      <c r="F92" s="62">
        <f>'T1 2024'!F92</f>
        <v>0</v>
      </c>
      <c r="G92" s="62">
        <f>'T1 2024'!G92</f>
        <v>0</v>
      </c>
      <c r="H92" s="393"/>
      <c r="I92" s="393"/>
      <c r="J92" s="71"/>
      <c r="K92" s="71"/>
      <c r="L92" s="71"/>
      <c r="M92" s="451">
        <f t="shared" si="38"/>
        <v>0</v>
      </c>
      <c r="N92" s="71"/>
      <c r="O92" s="72"/>
      <c r="P92" s="451">
        <f t="shared" si="39"/>
        <v>0</v>
      </c>
      <c r="Q92" s="452">
        <f t="shared" si="40"/>
        <v>0</v>
      </c>
      <c r="R92" s="68"/>
      <c r="S92" s="198"/>
      <c r="T92" s="70"/>
      <c r="U92" s="70"/>
      <c r="V92" s="398"/>
      <c r="W92" s="28">
        <f t="shared" si="41"/>
        <v>0</v>
      </c>
      <c r="X92" s="39">
        <f t="shared" si="42"/>
        <v>0</v>
      </c>
      <c r="Y92" s="68"/>
      <c r="Z92" s="67"/>
      <c r="AA92" s="67"/>
      <c r="AB92" s="69"/>
      <c r="AC92" s="68"/>
      <c r="AD92" s="69"/>
      <c r="AE92" s="199">
        <f t="shared" si="43"/>
        <v>0</v>
      </c>
      <c r="AF92" s="200" t="b">
        <f t="shared" si="28"/>
        <v>0</v>
      </c>
      <c r="AG92" s="201">
        <f t="shared" si="37"/>
        <v>0</v>
      </c>
      <c r="AH92" s="203">
        <f t="shared" si="29"/>
        <v>1</v>
      </c>
      <c r="AI92" s="3"/>
      <c r="AK92" s="382">
        <f t="shared" si="30"/>
        <v>0</v>
      </c>
      <c r="AL92" s="382">
        <f t="shared" si="31"/>
        <v>0</v>
      </c>
      <c r="AM92" s="382">
        <f t="shared" si="32"/>
        <v>0</v>
      </c>
      <c r="AN92" s="382">
        <f t="shared" si="33"/>
        <v>0</v>
      </c>
      <c r="AO92" s="382">
        <f t="shared" si="34"/>
        <v>0</v>
      </c>
      <c r="AP92" s="382">
        <f t="shared" si="35"/>
        <v>0</v>
      </c>
      <c r="AQ92" s="382">
        <f t="shared" si="36"/>
        <v>0</v>
      </c>
    </row>
    <row r="93" spans="2:43" x14ac:dyDescent="0.25">
      <c r="B93" s="1"/>
      <c r="C93" s="29">
        <f>'T1 2024'!C93</f>
        <v>82</v>
      </c>
      <c r="D93" s="63">
        <f>'T1 2024'!D93</f>
        <v>0</v>
      </c>
      <c r="E93" s="62">
        <f>'T1 2024'!E93</f>
        <v>0</v>
      </c>
      <c r="F93" s="62">
        <f>'T1 2024'!F93</f>
        <v>0</v>
      </c>
      <c r="G93" s="62">
        <f>'T1 2024'!G93</f>
        <v>0</v>
      </c>
      <c r="H93" s="393"/>
      <c r="I93" s="393"/>
      <c r="J93" s="71"/>
      <c r="K93" s="71"/>
      <c r="L93" s="71"/>
      <c r="M93" s="451">
        <f t="shared" si="38"/>
        <v>0</v>
      </c>
      <c r="N93" s="71"/>
      <c r="O93" s="72"/>
      <c r="P93" s="451">
        <f t="shared" si="39"/>
        <v>0</v>
      </c>
      <c r="Q93" s="452">
        <f t="shared" si="40"/>
        <v>0</v>
      </c>
      <c r="R93" s="68"/>
      <c r="S93" s="198"/>
      <c r="T93" s="70"/>
      <c r="U93" s="70"/>
      <c r="V93" s="398"/>
      <c r="W93" s="28">
        <f t="shared" si="41"/>
        <v>0</v>
      </c>
      <c r="X93" s="39">
        <f t="shared" si="42"/>
        <v>0</v>
      </c>
      <c r="Y93" s="68"/>
      <c r="Z93" s="67"/>
      <c r="AA93" s="67"/>
      <c r="AB93" s="69"/>
      <c r="AC93" s="68"/>
      <c r="AD93" s="69"/>
      <c r="AE93" s="199">
        <f t="shared" si="43"/>
        <v>0</v>
      </c>
      <c r="AF93" s="200" t="b">
        <f t="shared" si="28"/>
        <v>0</v>
      </c>
      <c r="AG93" s="201">
        <f t="shared" si="37"/>
        <v>0</v>
      </c>
      <c r="AH93" s="203">
        <f t="shared" si="29"/>
        <v>1</v>
      </c>
      <c r="AI93" s="3"/>
      <c r="AK93" s="382">
        <f t="shared" si="30"/>
        <v>0</v>
      </c>
      <c r="AL93" s="382">
        <f t="shared" si="31"/>
        <v>0</v>
      </c>
      <c r="AM93" s="382">
        <f t="shared" si="32"/>
        <v>0</v>
      </c>
      <c r="AN93" s="382">
        <f t="shared" si="33"/>
        <v>0</v>
      </c>
      <c r="AO93" s="382">
        <f t="shared" si="34"/>
        <v>0</v>
      </c>
      <c r="AP93" s="382">
        <f t="shared" si="35"/>
        <v>0</v>
      </c>
      <c r="AQ93" s="382">
        <f t="shared" si="36"/>
        <v>0</v>
      </c>
    </row>
    <row r="94" spans="2:43" x14ac:dyDescent="0.25">
      <c r="B94" s="1"/>
      <c r="C94" s="29">
        <f>'T1 2024'!C94</f>
        <v>83</v>
      </c>
      <c r="D94" s="63">
        <f>'T1 2024'!D94</f>
        <v>0</v>
      </c>
      <c r="E94" s="62">
        <f>'T1 2024'!E94</f>
        <v>0</v>
      </c>
      <c r="F94" s="62">
        <f>'T1 2024'!F94</f>
        <v>0</v>
      </c>
      <c r="G94" s="62">
        <f>'T1 2024'!G94</f>
        <v>0</v>
      </c>
      <c r="H94" s="393"/>
      <c r="I94" s="393"/>
      <c r="J94" s="71"/>
      <c r="K94" s="71"/>
      <c r="L94" s="71"/>
      <c r="M94" s="451">
        <f t="shared" si="38"/>
        <v>0</v>
      </c>
      <c r="N94" s="71"/>
      <c r="O94" s="72"/>
      <c r="P94" s="451">
        <f t="shared" si="39"/>
        <v>0</v>
      </c>
      <c r="Q94" s="452">
        <f t="shared" si="40"/>
        <v>0</v>
      </c>
      <c r="R94" s="68"/>
      <c r="S94" s="198"/>
      <c r="T94" s="70"/>
      <c r="U94" s="70"/>
      <c r="V94" s="398"/>
      <c r="W94" s="28">
        <f t="shared" si="41"/>
        <v>0</v>
      </c>
      <c r="X94" s="39">
        <f t="shared" si="42"/>
        <v>0</v>
      </c>
      <c r="Y94" s="68"/>
      <c r="Z94" s="67"/>
      <c r="AA94" s="67"/>
      <c r="AB94" s="69"/>
      <c r="AC94" s="68"/>
      <c r="AD94" s="69"/>
      <c r="AE94" s="199">
        <f t="shared" si="43"/>
        <v>0</v>
      </c>
      <c r="AF94" s="200" t="b">
        <f t="shared" si="28"/>
        <v>0</v>
      </c>
      <c r="AG94" s="201">
        <f t="shared" si="37"/>
        <v>0</v>
      </c>
      <c r="AH94" s="203">
        <f t="shared" si="29"/>
        <v>1</v>
      </c>
      <c r="AI94" s="3"/>
      <c r="AK94" s="382">
        <f t="shared" si="30"/>
        <v>0</v>
      </c>
      <c r="AL94" s="382">
        <f t="shared" si="31"/>
        <v>0</v>
      </c>
      <c r="AM94" s="382">
        <f t="shared" si="32"/>
        <v>0</v>
      </c>
      <c r="AN94" s="382">
        <f t="shared" si="33"/>
        <v>0</v>
      </c>
      <c r="AO94" s="382">
        <f t="shared" si="34"/>
        <v>0</v>
      </c>
      <c r="AP94" s="382">
        <f t="shared" si="35"/>
        <v>0</v>
      </c>
      <c r="AQ94" s="382">
        <f t="shared" si="36"/>
        <v>0</v>
      </c>
    </row>
    <row r="95" spans="2:43" x14ac:dyDescent="0.25">
      <c r="B95" s="1"/>
      <c r="C95" s="29">
        <f>'T1 2024'!C95</f>
        <v>84</v>
      </c>
      <c r="D95" s="63">
        <f>'T1 2024'!D95</f>
        <v>0</v>
      </c>
      <c r="E95" s="62">
        <f>'T1 2024'!E95</f>
        <v>0</v>
      </c>
      <c r="F95" s="62">
        <f>'T1 2024'!F95</f>
        <v>0</v>
      </c>
      <c r="G95" s="62">
        <f>'T1 2024'!G95</f>
        <v>0</v>
      </c>
      <c r="H95" s="393"/>
      <c r="I95" s="393"/>
      <c r="J95" s="71"/>
      <c r="K95" s="71"/>
      <c r="L95" s="71"/>
      <c r="M95" s="451">
        <f t="shared" si="38"/>
        <v>0</v>
      </c>
      <c r="N95" s="71"/>
      <c r="O95" s="72"/>
      <c r="P95" s="451">
        <f t="shared" si="39"/>
        <v>0</v>
      </c>
      <c r="Q95" s="452">
        <f t="shared" si="40"/>
        <v>0</v>
      </c>
      <c r="R95" s="68"/>
      <c r="S95" s="198"/>
      <c r="T95" s="70"/>
      <c r="U95" s="70"/>
      <c r="V95" s="398"/>
      <c r="W95" s="28">
        <f t="shared" si="41"/>
        <v>0</v>
      </c>
      <c r="X95" s="39">
        <f t="shared" si="42"/>
        <v>0</v>
      </c>
      <c r="Y95" s="68"/>
      <c r="Z95" s="67"/>
      <c r="AA95" s="67"/>
      <c r="AB95" s="69"/>
      <c r="AC95" s="68"/>
      <c r="AD95" s="69"/>
      <c r="AE95" s="199">
        <f t="shared" si="43"/>
        <v>0</v>
      </c>
      <c r="AF95" s="200" t="b">
        <f t="shared" si="28"/>
        <v>0</v>
      </c>
      <c r="AG95" s="201">
        <f t="shared" si="37"/>
        <v>0</v>
      </c>
      <c r="AH95" s="203">
        <f t="shared" si="29"/>
        <v>1</v>
      </c>
      <c r="AI95" s="3"/>
      <c r="AK95" s="382">
        <f t="shared" si="30"/>
        <v>0</v>
      </c>
      <c r="AL95" s="382">
        <f t="shared" si="31"/>
        <v>0</v>
      </c>
      <c r="AM95" s="382">
        <f t="shared" si="32"/>
        <v>0</v>
      </c>
      <c r="AN95" s="382">
        <f t="shared" si="33"/>
        <v>0</v>
      </c>
      <c r="AO95" s="382">
        <f t="shared" si="34"/>
        <v>0</v>
      </c>
      <c r="AP95" s="382">
        <f t="shared" si="35"/>
        <v>0</v>
      </c>
      <c r="AQ95" s="382">
        <f t="shared" si="36"/>
        <v>0</v>
      </c>
    </row>
    <row r="96" spans="2:43" x14ac:dyDescent="0.25">
      <c r="B96" s="1"/>
      <c r="C96" s="29">
        <f>'T1 2024'!C96</f>
        <v>85</v>
      </c>
      <c r="D96" s="63">
        <f>'T1 2024'!D96</f>
        <v>0</v>
      </c>
      <c r="E96" s="62">
        <f>'T1 2024'!E96</f>
        <v>0</v>
      </c>
      <c r="F96" s="62">
        <f>'T1 2024'!F96</f>
        <v>0</v>
      </c>
      <c r="G96" s="62">
        <f>'T1 2024'!G96</f>
        <v>0</v>
      </c>
      <c r="H96" s="393"/>
      <c r="I96" s="393"/>
      <c r="J96" s="71"/>
      <c r="K96" s="71"/>
      <c r="L96" s="71"/>
      <c r="M96" s="451">
        <f t="shared" si="38"/>
        <v>0</v>
      </c>
      <c r="N96" s="71"/>
      <c r="O96" s="72"/>
      <c r="P96" s="451">
        <f t="shared" si="39"/>
        <v>0</v>
      </c>
      <c r="Q96" s="452">
        <f t="shared" si="40"/>
        <v>0</v>
      </c>
      <c r="R96" s="68"/>
      <c r="S96" s="198"/>
      <c r="T96" s="70"/>
      <c r="U96" s="70"/>
      <c r="V96" s="398"/>
      <c r="W96" s="28">
        <f t="shared" si="41"/>
        <v>0</v>
      </c>
      <c r="X96" s="39">
        <f t="shared" si="42"/>
        <v>0</v>
      </c>
      <c r="Y96" s="68"/>
      <c r="Z96" s="67"/>
      <c r="AA96" s="67"/>
      <c r="AB96" s="69"/>
      <c r="AC96" s="68"/>
      <c r="AD96" s="69"/>
      <c r="AE96" s="199">
        <f t="shared" si="43"/>
        <v>0</v>
      </c>
      <c r="AF96" s="200" t="b">
        <f t="shared" si="28"/>
        <v>0</v>
      </c>
      <c r="AG96" s="201">
        <f t="shared" si="37"/>
        <v>0</v>
      </c>
      <c r="AH96" s="203">
        <f t="shared" si="29"/>
        <v>1</v>
      </c>
      <c r="AI96" s="3"/>
      <c r="AK96" s="382">
        <f t="shared" si="30"/>
        <v>0</v>
      </c>
      <c r="AL96" s="382">
        <f t="shared" si="31"/>
        <v>0</v>
      </c>
      <c r="AM96" s="382">
        <f t="shared" si="32"/>
        <v>0</v>
      </c>
      <c r="AN96" s="382">
        <f t="shared" si="33"/>
        <v>0</v>
      </c>
      <c r="AO96" s="382">
        <f t="shared" si="34"/>
        <v>0</v>
      </c>
      <c r="AP96" s="382">
        <f t="shared" si="35"/>
        <v>0</v>
      </c>
      <c r="AQ96" s="382">
        <f t="shared" si="36"/>
        <v>0</v>
      </c>
    </row>
    <row r="97" spans="2:43" x14ac:dyDescent="0.25">
      <c r="B97" s="1"/>
      <c r="C97" s="29">
        <f>'T1 2024'!C97</f>
        <v>86</v>
      </c>
      <c r="D97" s="63">
        <f>'T1 2024'!D97</f>
        <v>0</v>
      </c>
      <c r="E97" s="62">
        <f>'T1 2024'!E97</f>
        <v>0</v>
      </c>
      <c r="F97" s="62">
        <f>'T1 2024'!F97</f>
        <v>0</v>
      </c>
      <c r="G97" s="62">
        <f>'T1 2024'!G97</f>
        <v>0</v>
      </c>
      <c r="H97" s="393"/>
      <c r="I97" s="393"/>
      <c r="J97" s="71"/>
      <c r="K97" s="71"/>
      <c r="L97" s="71"/>
      <c r="M97" s="451">
        <f t="shared" si="38"/>
        <v>0</v>
      </c>
      <c r="N97" s="71"/>
      <c r="O97" s="72"/>
      <c r="P97" s="451">
        <f t="shared" si="39"/>
        <v>0</v>
      </c>
      <c r="Q97" s="452">
        <f t="shared" si="40"/>
        <v>0</v>
      </c>
      <c r="R97" s="68"/>
      <c r="S97" s="198"/>
      <c r="T97" s="70"/>
      <c r="U97" s="70"/>
      <c r="V97" s="398"/>
      <c r="W97" s="28">
        <f t="shared" si="41"/>
        <v>0</v>
      </c>
      <c r="X97" s="39">
        <f t="shared" si="42"/>
        <v>0</v>
      </c>
      <c r="Y97" s="68"/>
      <c r="Z97" s="67"/>
      <c r="AA97" s="67"/>
      <c r="AB97" s="69"/>
      <c r="AC97" s="68"/>
      <c r="AD97" s="69"/>
      <c r="AE97" s="199">
        <f t="shared" si="43"/>
        <v>0</v>
      </c>
      <c r="AF97" s="200" t="b">
        <f t="shared" si="28"/>
        <v>0</v>
      </c>
      <c r="AG97" s="201">
        <f t="shared" si="37"/>
        <v>0</v>
      </c>
      <c r="AH97" s="203">
        <f t="shared" si="29"/>
        <v>1</v>
      </c>
      <c r="AI97" s="3"/>
      <c r="AK97" s="382">
        <f t="shared" si="30"/>
        <v>0</v>
      </c>
      <c r="AL97" s="382">
        <f t="shared" si="31"/>
        <v>0</v>
      </c>
      <c r="AM97" s="382">
        <f t="shared" si="32"/>
        <v>0</v>
      </c>
      <c r="AN97" s="382">
        <f t="shared" si="33"/>
        <v>0</v>
      </c>
      <c r="AO97" s="382">
        <f t="shared" si="34"/>
        <v>0</v>
      </c>
      <c r="AP97" s="382">
        <f t="shared" si="35"/>
        <v>0</v>
      </c>
      <c r="AQ97" s="382">
        <f t="shared" si="36"/>
        <v>0</v>
      </c>
    </row>
    <row r="98" spans="2:43" x14ac:dyDescent="0.25">
      <c r="B98" s="1"/>
      <c r="C98" s="29">
        <f>'T1 2024'!C98</f>
        <v>87</v>
      </c>
      <c r="D98" s="63">
        <f>'T1 2024'!D98</f>
        <v>0</v>
      </c>
      <c r="E98" s="62">
        <f>'T1 2024'!E98</f>
        <v>0</v>
      </c>
      <c r="F98" s="62">
        <f>'T1 2024'!F98</f>
        <v>0</v>
      </c>
      <c r="G98" s="62">
        <f>'T1 2024'!G98</f>
        <v>0</v>
      </c>
      <c r="H98" s="393"/>
      <c r="I98" s="393"/>
      <c r="J98" s="71"/>
      <c r="K98" s="71"/>
      <c r="L98" s="71"/>
      <c r="M98" s="451">
        <f t="shared" si="38"/>
        <v>0</v>
      </c>
      <c r="N98" s="71"/>
      <c r="O98" s="72"/>
      <c r="P98" s="451">
        <f t="shared" si="39"/>
        <v>0</v>
      </c>
      <c r="Q98" s="452">
        <f t="shared" si="40"/>
        <v>0</v>
      </c>
      <c r="R98" s="68"/>
      <c r="S98" s="198"/>
      <c r="T98" s="70"/>
      <c r="U98" s="70"/>
      <c r="V98" s="398"/>
      <c r="W98" s="28">
        <f t="shared" si="41"/>
        <v>0</v>
      </c>
      <c r="X98" s="39">
        <f t="shared" si="42"/>
        <v>0</v>
      </c>
      <c r="Y98" s="68"/>
      <c r="Z98" s="67"/>
      <c r="AA98" s="67"/>
      <c r="AB98" s="69"/>
      <c r="AC98" s="68"/>
      <c r="AD98" s="69"/>
      <c r="AE98" s="199">
        <f t="shared" si="43"/>
        <v>0</v>
      </c>
      <c r="AF98" s="200" t="b">
        <f t="shared" si="28"/>
        <v>0</v>
      </c>
      <c r="AG98" s="201">
        <f t="shared" si="37"/>
        <v>0</v>
      </c>
      <c r="AH98" s="203">
        <f t="shared" si="29"/>
        <v>1</v>
      </c>
      <c r="AI98" s="3"/>
      <c r="AK98" s="382">
        <f t="shared" si="30"/>
        <v>0</v>
      </c>
      <c r="AL98" s="382">
        <f t="shared" si="31"/>
        <v>0</v>
      </c>
      <c r="AM98" s="382">
        <f t="shared" si="32"/>
        <v>0</v>
      </c>
      <c r="AN98" s="382">
        <f t="shared" si="33"/>
        <v>0</v>
      </c>
      <c r="AO98" s="382">
        <f t="shared" si="34"/>
        <v>0</v>
      </c>
      <c r="AP98" s="382">
        <f t="shared" si="35"/>
        <v>0</v>
      </c>
      <c r="AQ98" s="382">
        <f t="shared" si="36"/>
        <v>0</v>
      </c>
    </row>
    <row r="99" spans="2:43" x14ac:dyDescent="0.25">
      <c r="B99" s="1"/>
      <c r="C99" s="29">
        <f>'T1 2024'!C99</f>
        <v>88</v>
      </c>
      <c r="D99" s="63">
        <f>'T1 2024'!D99</f>
        <v>0</v>
      </c>
      <c r="E99" s="62">
        <f>'T1 2024'!E99</f>
        <v>0</v>
      </c>
      <c r="F99" s="62">
        <f>'T1 2024'!F99</f>
        <v>0</v>
      </c>
      <c r="G99" s="62">
        <f>'T1 2024'!G99</f>
        <v>0</v>
      </c>
      <c r="H99" s="393"/>
      <c r="I99" s="393"/>
      <c r="J99" s="71"/>
      <c r="K99" s="71"/>
      <c r="L99" s="71"/>
      <c r="M99" s="451">
        <f t="shared" si="38"/>
        <v>0</v>
      </c>
      <c r="N99" s="71"/>
      <c r="O99" s="72"/>
      <c r="P99" s="451">
        <f t="shared" si="39"/>
        <v>0</v>
      </c>
      <c r="Q99" s="452">
        <f t="shared" si="40"/>
        <v>0</v>
      </c>
      <c r="R99" s="68"/>
      <c r="S99" s="198"/>
      <c r="T99" s="70"/>
      <c r="U99" s="70"/>
      <c r="V99" s="398"/>
      <c r="W99" s="28">
        <f t="shared" si="41"/>
        <v>0</v>
      </c>
      <c r="X99" s="39">
        <f t="shared" si="42"/>
        <v>0</v>
      </c>
      <c r="Y99" s="68"/>
      <c r="Z99" s="67"/>
      <c r="AA99" s="67"/>
      <c r="AB99" s="69"/>
      <c r="AC99" s="68"/>
      <c r="AD99" s="69"/>
      <c r="AE99" s="199">
        <f t="shared" si="43"/>
        <v>0</v>
      </c>
      <c r="AF99" s="200" t="b">
        <f t="shared" si="28"/>
        <v>0</v>
      </c>
      <c r="AG99" s="201">
        <f t="shared" si="37"/>
        <v>0</v>
      </c>
      <c r="AH99" s="203">
        <f t="shared" si="29"/>
        <v>1</v>
      </c>
      <c r="AI99" s="3"/>
      <c r="AK99" s="382">
        <f t="shared" si="30"/>
        <v>0</v>
      </c>
      <c r="AL99" s="382">
        <f t="shared" si="31"/>
        <v>0</v>
      </c>
      <c r="AM99" s="382">
        <f t="shared" si="32"/>
        <v>0</v>
      </c>
      <c r="AN99" s="382">
        <f t="shared" si="33"/>
        <v>0</v>
      </c>
      <c r="AO99" s="382">
        <f t="shared" si="34"/>
        <v>0</v>
      </c>
      <c r="AP99" s="382">
        <f t="shared" si="35"/>
        <v>0</v>
      </c>
      <c r="AQ99" s="382">
        <f t="shared" si="36"/>
        <v>0</v>
      </c>
    </row>
    <row r="100" spans="2:43" x14ac:dyDescent="0.25">
      <c r="B100" s="1"/>
      <c r="C100" s="29">
        <f>'T1 2024'!C100</f>
        <v>89</v>
      </c>
      <c r="D100" s="63">
        <f>'T1 2024'!D100</f>
        <v>0</v>
      </c>
      <c r="E100" s="62">
        <f>'T1 2024'!E100</f>
        <v>0</v>
      </c>
      <c r="F100" s="62">
        <f>'T1 2024'!F100</f>
        <v>0</v>
      </c>
      <c r="G100" s="62">
        <f>'T1 2024'!G100</f>
        <v>0</v>
      </c>
      <c r="H100" s="393"/>
      <c r="I100" s="393"/>
      <c r="J100" s="71"/>
      <c r="K100" s="71"/>
      <c r="L100" s="71"/>
      <c r="M100" s="451">
        <f t="shared" si="38"/>
        <v>0</v>
      </c>
      <c r="N100" s="71"/>
      <c r="O100" s="72"/>
      <c r="P100" s="451">
        <f t="shared" si="39"/>
        <v>0</v>
      </c>
      <c r="Q100" s="452">
        <f t="shared" si="40"/>
        <v>0</v>
      </c>
      <c r="R100" s="68"/>
      <c r="S100" s="198"/>
      <c r="T100" s="70"/>
      <c r="U100" s="70"/>
      <c r="V100" s="398"/>
      <c r="W100" s="28">
        <f t="shared" si="41"/>
        <v>0</v>
      </c>
      <c r="X100" s="39">
        <f t="shared" si="42"/>
        <v>0</v>
      </c>
      <c r="Y100" s="68"/>
      <c r="Z100" s="67"/>
      <c r="AA100" s="67"/>
      <c r="AB100" s="69"/>
      <c r="AC100" s="68"/>
      <c r="AD100" s="69"/>
      <c r="AE100" s="199">
        <f t="shared" si="43"/>
        <v>0</v>
      </c>
      <c r="AF100" s="200" t="b">
        <f t="shared" si="28"/>
        <v>0</v>
      </c>
      <c r="AG100" s="201">
        <f t="shared" si="37"/>
        <v>0</v>
      </c>
      <c r="AH100" s="203">
        <f t="shared" si="29"/>
        <v>1</v>
      </c>
      <c r="AI100" s="3"/>
      <c r="AK100" s="382">
        <f t="shared" si="30"/>
        <v>0</v>
      </c>
      <c r="AL100" s="382">
        <f t="shared" si="31"/>
        <v>0</v>
      </c>
      <c r="AM100" s="382">
        <f t="shared" si="32"/>
        <v>0</v>
      </c>
      <c r="AN100" s="382">
        <f t="shared" si="33"/>
        <v>0</v>
      </c>
      <c r="AO100" s="382">
        <f t="shared" si="34"/>
        <v>0</v>
      </c>
      <c r="AP100" s="382">
        <f t="shared" si="35"/>
        <v>0</v>
      </c>
      <c r="AQ100" s="382">
        <f t="shared" si="36"/>
        <v>0</v>
      </c>
    </row>
    <row r="101" spans="2:43" x14ac:dyDescent="0.25">
      <c r="B101" s="1"/>
      <c r="C101" s="29">
        <f>'T1 2024'!C101</f>
        <v>90</v>
      </c>
      <c r="D101" s="63">
        <f>'T1 2024'!D101</f>
        <v>0</v>
      </c>
      <c r="E101" s="62">
        <f>'T1 2024'!E101</f>
        <v>0</v>
      </c>
      <c r="F101" s="62">
        <f>'T1 2024'!F101</f>
        <v>0</v>
      </c>
      <c r="G101" s="62">
        <f>'T1 2024'!G101</f>
        <v>0</v>
      </c>
      <c r="H101" s="393"/>
      <c r="I101" s="393"/>
      <c r="J101" s="71"/>
      <c r="K101" s="71"/>
      <c r="L101" s="71"/>
      <c r="M101" s="451">
        <f t="shared" si="38"/>
        <v>0</v>
      </c>
      <c r="N101" s="71"/>
      <c r="O101" s="72"/>
      <c r="P101" s="451">
        <f t="shared" si="39"/>
        <v>0</v>
      </c>
      <c r="Q101" s="452">
        <f t="shared" si="40"/>
        <v>0</v>
      </c>
      <c r="R101" s="68"/>
      <c r="S101" s="198"/>
      <c r="T101" s="70"/>
      <c r="U101" s="70"/>
      <c r="V101" s="398"/>
      <c r="W101" s="28">
        <f t="shared" si="41"/>
        <v>0</v>
      </c>
      <c r="X101" s="39">
        <f t="shared" si="42"/>
        <v>0</v>
      </c>
      <c r="Y101" s="68"/>
      <c r="Z101" s="67"/>
      <c r="AA101" s="67"/>
      <c r="AB101" s="69"/>
      <c r="AC101" s="68"/>
      <c r="AD101" s="69"/>
      <c r="AE101" s="199">
        <f t="shared" si="43"/>
        <v>0</v>
      </c>
      <c r="AF101" s="200" t="b">
        <f t="shared" si="28"/>
        <v>0</v>
      </c>
      <c r="AG101" s="201">
        <f t="shared" si="37"/>
        <v>0</v>
      </c>
      <c r="AH101" s="203">
        <f t="shared" si="29"/>
        <v>1</v>
      </c>
      <c r="AI101" s="3"/>
      <c r="AK101" s="382">
        <f t="shared" si="30"/>
        <v>0</v>
      </c>
      <c r="AL101" s="382">
        <f t="shared" si="31"/>
        <v>0</v>
      </c>
      <c r="AM101" s="382">
        <f t="shared" si="32"/>
        <v>0</v>
      </c>
      <c r="AN101" s="382">
        <f t="shared" si="33"/>
        <v>0</v>
      </c>
      <c r="AO101" s="382">
        <f t="shared" si="34"/>
        <v>0</v>
      </c>
      <c r="AP101" s="382">
        <f t="shared" si="35"/>
        <v>0</v>
      </c>
      <c r="AQ101" s="382">
        <f t="shared" si="36"/>
        <v>0</v>
      </c>
    </row>
    <row r="102" spans="2:43" x14ac:dyDescent="0.25">
      <c r="B102" s="1"/>
      <c r="C102" s="29">
        <f>'T1 2024'!C102</f>
        <v>91</v>
      </c>
      <c r="D102" s="63">
        <f>'T1 2024'!D102</f>
        <v>0</v>
      </c>
      <c r="E102" s="62">
        <f>'T1 2024'!E102</f>
        <v>0</v>
      </c>
      <c r="F102" s="62">
        <f>'T1 2024'!F102</f>
        <v>0</v>
      </c>
      <c r="G102" s="62">
        <f>'T1 2024'!G102</f>
        <v>0</v>
      </c>
      <c r="H102" s="393"/>
      <c r="I102" s="393"/>
      <c r="J102" s="71"/>
      <c r="K102" s="71"/>
      <c r="L102" s="71"/>
      <c r="M102" s="451">
        <f t="shared" si="38"/>
        <v>0</v>
      </c>
      <c r="N102" s="71"/>
      <c r="O102" s="72"/>
      <c r="P102" s="451">
        <f t="shared" si="39"/>
        <v>0</v>
      </c>
      <c r="Q102" s="452">
        <f t="shared" si="40"/>
        <v>0</v>
      </c>
      <c r="R102" s="68"/>
      <c r="S102" s="198"/>
      <c r="T102" s="70"/>
      <c r="U102" s="70"/>
      <c r="V102" s="398"/>
      <c r="W102" s="28">
        <f t="shared" si="41"/>
        <v>0</v>
      </c>
      <c r="X102" s="39">
        <f t="shared" si="42"/>
        <v>0</v>
      </c>
      <c r="Y102" s="68"/>
      <c r="Z102" s="67"/>
      <c r="AA102" s="67"/>
      <c r="AB102" s="69"/>
      <c r="AC102" s="68"/>
      <c r="AD102" s="69"/>
      <c r="AE102" s="199">
        <f t="shared" si="43"/>
        <v>0</v>
      </c>
      <c r="AF102" s="200" t="b">
        <f t="shared" si="28"/>
        <v>0</v>
      </c>
      <c r="AG102" s="201">
        <f t="shared" si="37"/>
        <v>0</v>
      </c>
      <c r="AH102" s="203">
        <f t="shared" si="29"/>
        <v>1</v>
      </c>
      <c r="AI102" s="3"/>
      <c r="AK102" s="382">
        <f t="shared" si="30"/>
        <v>0</v>
      </c>
      <c r="AL102" s="382">
        <f t="shared" si="31"/>
        <v>0</v>
      </c>
      <c r="AM102" s="382">
        <f t="shared" si="32"/>
        <v>0</v>
      </c>
      <c r="AN102" s="382">
        <f t="shared" si="33"/>
        <v>0</v>
      </c>
      <c r="AO102" s="382">
        <f t="shared" si="34"/>
        <v>0</v>
      </c>
      <c r="AP102" s="382">
        <f t="shared" si="35"/>
        <v>0</v>
      </c>
      <c r="AQ102" s="382">
        <f t="shared" si="36"/>
        <v>0</v>
      </c>
    </row>
    <row r="103" spans="2:43" x14ac:dyDescent="0.25">
      <c r="B103" s="1"/>
      <c r="C103" s="29">
        <f>'T1 2024'!C103</f>
        <v>92</v>
      </c>
      <c r="D103" s="63">
        <f>'T1 2024'!D103</f>
        <v>0</v>
      </c>
      <c r="E103" s="62">
        <f>'T1 2024'!E103</f>
        <v>0</v>
      </c>
      <c r="F103" s="62">
        <f>'T1 2024'!F103</f>
        <v>0</v>
      </c>
      <c r="G103" s="62">
        <f>'T1 2024'!G103</f>
        <v>0</v>
      </c>
      <c r="H103" s="393"/>
      <c r="I103" s="393"/>
      <c r="J103" s="71"/>
      <c r="K103" s="71"/>
      <c r="L103" s="71"/>
      <c r="M103" s="451">
        <f t="shared" si="38"/>
        <v>0</v>
      </c>
      <c r="N103" s="71"/>
      <c r="O103" s="72"/>
      <c r="P103" s="451">
        <f t="shared" si="39"/>
        <v>0</v>
      </c>
      <c r="Q103" s="452">
        <f t="shared" si="40"/>
        <v>0</v>
      </c>
      <c r="R103" s="68"/>
      <c r="S103" s="198"/>
      <c r="T103" s="70"/>
      <c r="U103" s="70"/>
      <c r="V103" s="398"/>
      <c r="W103" s="28">
        <f t="shared" si="41"/>
        <v>0</v>
      </c>
      <c r="X103" s="39">
        <f t="shared" si="42"/>
        <v>0</v>
      </c>
      <c r="Y103" s="68"/>
      <c r="Z103" s="67"/>
      <c r="AA103" s="67"/>
      <c r="AB103" s="69"/>
      <c r="AC103" s="68"/>
      <c r="AD103" s="69"/>
      <c r="AE103" s="199">
        <f t="shared" si="43"/>
        <v>0</v>
      </c>
      <c r="AF103" s="200" t="b">
        <f t="shared" si="28"/>
        <v>0</v>
      </c>
      <c r="AG103" s="201">
        <f t="shared" si="37"/>
        <v>0</v>
      </c>
      <c r="AH103" s="203">
        <f t="shared" si="29"/>
        <v>1</v>
      </c>
      <c r="AI103" s="3"/>
      <c r="AK103" s="382">
        <f t="shared" si="30"/>
        <v>0</v>
      </c>
      <c r="AL103" s="382">
        <f t="shared" si="31"/>
        <v>0</v>
      </c>
      <c r="AM103" s="382">
        <f t="shared" si="32"/>
        <v>0</v>
      </c>
      <c r="AN103" s="382">
        <f t="shared" si="33"/>
        <v>0</v>
      </c>
      <c r="AO103" s="382">
        <f t="shared" si="34"/>
        <v>0</v>
      </c>
      <c r="AP103" s="382">
        <f t="shared" si="35"/>
        <v>0</v>
      </c>
      <c r="AQ103" s="382">
        <f t="shared" si="36"/>
        <v>0</v>
      </c>
    </row>
    <row r="104" spans="2:43" x14ac:dyDescent="0.25">
      <c r="B104" s="1"/>
      <c r="C104" s="29">
        <f>'T1 2024'!C104</f>
        <v>93</v>
      </c>
      <c r="D104" s="63">
        <f>'T1 2024'!D104</f>
        <v>0</v>
      </c>
      <c r="E104" s="62">
        <f>'T1 2024'!E104</f>
        <v>0</v>
      </c>
      <c r="F104" s="62">
        <f>'T1 2024'!F104</f>
        <v>0</v>
      </c>
      <c r="G104" s="62">
        <f>'T1 2024'!G104</f>
        <v>0</v>
      </c>
      <c r="H104" s="393"/>
      <c r="I104" s="393"/>
      <c r="J104" s="71"/>
      <c r="K104" s="71"/>
      <c r="L104" s="71"/>
      <c r="M104" s="451">
        <f t="shared" si="38"/>
        <v>0</v>
      </c>
      <c r="N104" s="71"/>
      <c r="O104" s="72"/>
      <c r="P104" s="451">
        <f t="shared" si="39"/>
        <v>0</v>
      </c>
      <c r="Q104" s="452">
        <f t="shared" si="40"/>
        <v>0</v>
      </c>
      <c r="R104" s="68"/>
      <c r="S104" s="198"/>
      <c r="T104" s="70"/>
      <c r="U104" s="70"/>
      <c r="V104" s="398"/>
      <c r="W104" s="28">
        <f t="shared" si="41"/>
        <v>0</v>
      </c>
      <c r="X104" s="39">
        <f t="shared" si="42"/>
        <v>0</v>
      </c>
      <c r="Y104" s="68"/>
      <c r="Z104" s="67"/>
      <c r="AA104" s="67"/>
      <c r="AB104" s="69"/>
      <c r="AC104" s="68"/>
      <c r="AD104" s="69"/>
      <c r="AE104" s="199">
        <f t="shared" si="43"/>
        <v>0</v>
      </c>
      <c r="AF104" s="200" t="b">
        <f t="shared" si="28"/>
        <v>0</v>
      </c>
      <c r="AG104" s="201">
        <f t="shared" si="37"/>
        <v>0</v>
      </c>
      <c r="AH104" s="203">
        <f t="shared" si="29"/>
        <v>1</v>
      </c>
      <c r="AI104" s="3"/>
      <c r="AK104" s="382">
        <f t="shared" si="30"/>
        <v>0</v>
      </c>
      <c r="AL104" s="382">
        <f t="shared" si="31"/>
        <v>0</v>
      </c>
      <c r="AM104" s="382">
        <f t="shared" si="32"/>
        <v>0</v>
      </c>
      <c r="AN104" s="382">
        <f t="shared" si="33"/>
        <v>0</v>
      </c>
      <c r="AO104" s="382">
        <f t="shared" si="34"/>
        <v>0</v>
      </c>
      <c r="AP104" s="382">
        <f t="shared" si="35"/>
        <v>0</v>
      </c>
      <c r="AQ104" s="382">
        <f t="shared" si="36"/>
        <v>0</v>
      </c>
    </row>
    <row r="105" spans="2:43" x14ac:dyDescent="0.25">
      <c r="B105" s="1"/>
      <c r="C105" s="29">
        <f>'T1 2024'!C105</f>
        <v>94</v>
      </c>
      <c r="D105" s="63">
        <f>'T1 2024'!D105</f>
        <v>0</v>
      </c>
      <c r="E105" s="62">
        <f>'T1 2024'!E105</f>
        <v>0</v>
      </c>
      <c r="F105" s="62">
        <f>'T1 2024'!F105</f>
        <v>0</v>
      </c>
      <c r="G105" s="62">
        <f>'T1 2024'!G105</f>
        <v>0</v>
      </c>
      <c r="H105" s="393"/>
      <c r="I105" s="393"/>
      <c r="J105" s="71"/>
      <c r="K105" s="71"/>
      <c r="L105" s="71"/>
      <c r="M105" s="451">
        <f t="shared" si="38"/>
        <v>0</v>
      </c>
      <c r="N105" s="71"/>
      <c r="O105" s="72"/>
      <c r="P105" s="451">
        <f t="shared" si="39"/>
        <v>0</v>
      </c>
      <c r="Q105" s="452">
        <f t="shared" si="40"/>
        <v>0</v>
      </c>
      <c r="R105" s="68"/>
      <c r="S105" s="198"/>
      <c r="T105" s="70"/>
      <c r="U105" s="70"/>
      <c r="V105" s="398"/>
      <c r="W105" s="28">
        <f t="shared" si="41"/>
        <v>0</v>
      </c>
      <c r="X105" s="39">
        <f t="shared" si="42"/>
        <v>0</v>
      </c>
      <c r="Y105" s="68"/>
      <c r="Z105" s="67"/>
      <c r="AA105" s="67"/>
      <c r="AB105" s="69"/>
      <c r="AC105" s="68"/>
      <c r="AD105" s="69"/>
      <c r="AE105" s="199">
        <f t="shared" si="43"/>
        <v>0</v>
      </c>
      <c r="AF105" s="200" t="b">
        <f t="shared" si="28"/>
        <v>0</v>
      </c>
      <c r="AG105" s="201">
        <f t="shared" si="37"/>
        <v>0</v>
      </c>
      <c r="AH105" s="203">
        <f t="shared" si="29"/>
        <v>1</v>
      </c>
      <c r="AI105" s="3"/>
      <c r="AK105" s="382">
        <f t="shared" si="30"/>
        <v>0</v>
      </c>
      <c r="AL105" s="382">
        <f t="shared" si="31"/>
        <v>0</v>
      </c>
      <c r="AM105" s="382">
        <f t="shared" si="32"/>
        <v>0</v>
      </c>
      <c r="AN105" s="382">
        <f t="shared" si="33"/>
        <v>0</v>
      </c>
      <c r="AO105" s="382">
        <f t="shared" si="34"/>
        <v>0</v>
      </c>
      <c r="AP105" s="382">
        <f t="shared" si="35"/>
        <v>0</v>
      </c>
      <c r="AQ105" s="382">
        <f t="shared" si="36"/>
        <v>0</v>
      </c>
    </row>
    <row r="106" spans="2:43" x14ac:dyDescent="0.25">
      <c r="B106" s="1"/>
      <c r="C106" s="29">
        <f>'T1 2024'!C106</f>
        <v>95</v>
      </c>
      <c r="D106" s="63">
        <f>'T1 2024'!D106</f>
        <v>0</v>
      </c>
      <c r="E106" s="62">
        <f>'T1 2024'!E106</f>
        <v>0</v>
      </c>
      <c r="F106" s="62">
        <f>'T1 2024'!F106</f>
        <v>0</v>
      </c>
      <c r="G106" s="62">
        <f>'T1 2024'!G106</f>
        <v>0</v>
      </c>
      <c r="H106" s="393"/>
      <c r="I106" s="393"/>
      <c r="J106" s="71"/>
      <c r="K106" s="71"/>
      <c r="L106" s="71"/>
      <c r="M106" s="451">
        <f t="shared" si="38"/>
        <v>0</v>
      </c>
      <c r="N106" s="71"/>
      <c r="O106" s="72"/>
      <c r="P106" s="451">
        <f t="shared" si="39"/>
        <v>0</v>
      </c>
      <c r="Q106" s="452">
        <f t="shared" si="40"/>
        <v>0</v>
      </c>
      <c r="R106" s="68"/>
      <c r="S106" s="198"/>
      <c r="T106" s="70"/>
      <c r="U106" s="70"/>
      <c r="V106" s="398"/>
      <c r="W106" s="28">
        <f t="shared" si="41"/>
        <v>0</v>
      </c>
      <c r="X106" s="39">
        <f t="shared" si="42"/>
        <v>0</v>
      </c>
      <c r="Y106" s="68"/>
      <c r="Z106" s="67"/>
      <c r="AA106" s="67"/>
      <c r="AB106" s="69"/>
      <c r="AC106" s="68"/>
      <c r="AD106" s="69"/>
      <c r="AE106" s="199">
        <f t="shared" si="43"/>
        <v>0</v>
      </c>
      <c r="AF106" s="200" t="b">
        <f t="shared" si="28"/>
        <v>0</v>
      </c>
      <c r="AG106" s="201">
        <f t="shared" si="37"/>
        <v>0</v>
      </c>
      <c r="AH106" s="203">
        <f t="shared" si="29"/>
        <v>1</v>
      </c>
      <c r="AI106" s="3"/>
      <c r="AK106" s="382">
        <f t="shared" si="30"/>
        <v>0</v>
      </c>
      <c r="AL106" s="382">
        <f t="shared" si="31"/>
        <v>0</v>
      </c>
      <c r="AM106" s="382">
        <f t="shared" si="32"/>
        <v>0</v>
      </c>
      <c r="AN106" s="382">
        <f t="shared" si="33"/>
        <v>0</v>
      </c>
      <c r="AO106" s="382">
        <f t="shared" si="34"/>
        <v>0</v>
      </c>
      <c r="AP106" s="382">
        <f t="shared" si="35"/>
        <v>0</v>
      </c>
      <c r="AQ106" s="382">
        <f t="shared" si="36"/>
        <v>0</v>
      </c>
    </row>
    <row r="107" spans="2:43" x14ac:dyDescent="0.25">
      <c r="B107" s="1"/>
      <c r="C107" s="29">
        <f>'T1 2024'!C107</f>
        <v>96</v>
      </c>
      <c r="D107" s="63">
        <f>'T1 2024'!D107</f>
        <v>0</v>
      </c>
      <c r="E107" s="62">
        <f>'T1 2024'!E107</f>
        <v>0</v>
      </c>
      <c r="F107" s="62">
        <f>'T1 2024'!F107</f>
        <v>0</v>
      </c>
      <c r="G107" s="62">
        <f>'T1 2024'!G107</f>
        <v>0</v>
      </c>
      <c r="H107" s="393"/>
      <c r="I107" s="393"/>
      <c r="J107" s="71"/>
      <c r="K107" s="71"/>
      <c r="L107" s="71"/>
      <c r="M107" s="451">
        <f t="shared" si="38"/>
        <v>0</v>
      </c>
      <c r="N107" s="71"/>
      <c r="O107" s="72"/>
      <c r="P107" s="451">
        <f t="shared" si="39"/>
        <v>0</v>
      </c>
      <c r="Q107" s="452">
        <f t="shared" si="40"/>
        <v>0</v>
      </c>
      <c r="R107" s="68"/>
      <c r="S107" s="198"/>
      <c r="T107" s="70"/>
      <c r="U107" s="70"/>
      <c r="V107" s="398"/>
      <c r="W107" s="28">
        <f t="shared" si="41"/>
        <v>0</v>
      </c>
      <c r="X107" s="39">
        <f t="shared" si="42"/>
        <v>0</v>
      </c>
      <c r="Y107" s="68"/>
      <c r="Z107" s="67"/>
      <c r="AA107" s="67"/>
      <c r="AB107" s="69"/>
      <c r="AC107" s="68"/>
      <c r="AD107" s="69"/>
      <c r="AE107" s="199">
        <f t="shared" si="43"/>
        <v>0</v>
      </c>
      <c r="AF107" s="200" t="b">
        <f t="shared" si="28"/>
        <v>0</v>
      </c>
      <c r="AG107" s="201">
        <f t="shared" si="37"/>
        <v>0</v>
      </c>
      <c r="AH107" s="203">
        <f t="shared" si="29"/>
        <v>1</v>
      </c>
      <c r="AI107" s="3"/>
      <c r="AK107" s="382">
        <f t="shared" si="30"/>
        <v>0</v>
      </c>
      <c r="AL107" s="382">
        <f t="shared" si="31"/>
        <v>0</v>
      </c>
      <c r="AM107" s="382">
        <f t="shared" si="32"/>
        <v>0</v>
      </c>
      <c r="AN107" s="382">
        <f t="shared" si="33"/>
        <v>0</v>
      </c>
      <c r="AO107" s="382">
        <f t="shared" si="34"/>
        <v>0</v>
      </c>
      <c r="AP107" s="382">
        <f t="shared" si="35"/>
        <v>0</v>
      </c>
      <c r="AQ107" s="382">
        <f t="shared" si="36"/>
        <v>0</v>
      </c>
    </row>
    <row r="108" spans="2:43" x14ac:dyDescent="0.25">
      <c r="B108" s="1"/>
      <c r="C108" s="29">
        <f>'T1 2024'!C108</f>
        <v>97</v>
      </c>
      <c r="D108" s="63">
        <f>'T1 2024'!D108</f>
        <v>0</v>
      </c>
      <c r="E108" s="62">
        <f>'T1 2024'!E108</f>
        <v>0</v>
      </c>
      <c r="F108" s="62">
        <f>'T1 2024'!F108</f>
        <v>0</v>
      </c>
      <c r="G108" s="62">
        <f>'T1 2024'!G108</f>
        <v>0</v>
      </c>
      <c r="H108" s="393"/>
      <c r="I108" s="393"/>
      <c r="J108" s="71"/>
      <c r="K108" s="71"/>
      <c r="L108" s="71"/>
      <c r="M108" s="451">
        <f t="shared" si="38"/>
        <v>0</v>
      </c>
      <c r="N108" s="71"/>
      <c r="O108" s="72"/>
      <c r="P108" s="451">
        <f t="shared" si="39"/>
        <v>0</v>
      </c>
      <c r="Q108" s="452">
        <f t="shared" si="40"/>
        <v>0</v>
      </c>
      <c r="R108" s="68"/>
      <c r="S108" s="198"/>
      <c r="T108" s="70"/>
      <c r="U108" s="70"/>
      <c r="V108" s="398"/>
      <c r="W108" s="28">
        <f t="shared" si="41"/>
        <v>0</v>
      </c>
      <c r="X108" s="39">
        <f t="shared" si="42"/>
        <v>0</v>
      </c>
      <c r="Y108" s="68"/>
      <c r="Z108" s="67"/>
      <c r="AA108" s="67"/>
      <c r="AB108" s="69"/>
      <c r="AC108" s="68"/>
      <c r="AD108" s="69"/>
      <c r="AE108" s="199">
        <f t="shared" si="43"/>
        <v>0</v>
      </c>
      <c r="AF108" s="200" t="b">
        <f t="shared" si="28"/>
        <v>0</v>
      </c>
      <c r="AG108" s="201">
        <f t="shared" ref="AG108:AG139" si="44">AF108+X108+Q108</f>
        <v>0</v>
      </c>
      <c r="AH108" s="203">
        <f t="shared" si="29"/>
        <v>1</v>
      </c>
      <c r="AI108" s="3"/>
      <c r="AK108" s="382">
        <f t="shared" si="30"/>
        <v>0</v>
      </c>
      <c r="AL108" s="382">
        <f t="shared" si="31"/>
        <v>0</v>
      </c>
      <c r="AM108" s="382">
        <f t="shared" si="32"/>
        <v>0</v>
      </c>
      <c r="AN108" s="382">
        <f t="shared" si="33"/>
        <v>0</v>
      </c>
      <c r="AO108" s="382">
        <f t="shared" si="34"/>
        <v>0</v>
      </c>
      <c r="AP108" s="382">
        <f t="shared" si="35"/>
        <v>0</v>
      </c>
      <c r="AQ108" s="382">
        <f t="shared" si="36"/>
        <v>0</v>
      </c>
    </row>
    <row r="109" spans="2:43" x14ac:dyDescent="0.25">
      <c r="B109" s="1"/>
      <c r="C109" s="29">
        <f>'T1 2024'!C109</f>
        <v>98</v>
      </c>
      <c r="D109" s="63">
        <f>'T1 2024'!D109</f>
        <v>0</v>
      </c>
      <c r="E109" s="62">
        <f>'T1 2024'!E109</f>
        <v>0</v>
      </c>
      <c r="F109" s="62">
        <f>'T1 2024'!F109</f>
        <v>0</v>
      </c>
      <c r="G109" s="62">
        <f>'T1 2024'!G109</f>
        <v>0</v>
      </c>
      <c r="H109" s="393"/>
      <c r="I109" s="393"/>
      <c r="J109" s="71"/>
      <c r="K109" s="71"/>
      <c r="L109" s="71"/>
      <c r="M109" s="451">
        <f t="shared" si="38"/>
        <v>0</v>
      </c>
      <c r="N109" s="71"/>
      <c r="O109" s="72"/>
      <c r="P109" s="451">
        <f t="shared" si="39"/>
        <v>0</v>
      </c>
      <c r="Q109" s="452">
        <f t="shared" si="40"/>
        <v>0</v>
      </c>
      <c r="R109" s="68"/>
      <c r="S109" s="198"/>
      <c r="T109" s="70"/>
      <c r="U109" s="70"/>
      <c r="V109" s="398"/>
      <c r="W109" s="28">
        <f t="shared" si="41"/>
        <v>0</v>
      </c>
      <c r="X109" s="39">
        <f t="shared" si="42"/>
        <v>0</v>
      </c>
      <c r="Y109" s="68"/>
      <c r="Z109" s="67"/>
      <c r="AA109" s="67"/>
      <c r="AB109" s="69"/>
      <c r="AC109" s="68"/>
      <c r="AD109" s="69"/>
      <c r="AE109" s="199">
        <f t="shared" si="43"/>
        <v>0</v>
      </c>
      <c r="AF109" s="200" t="b">
        <f t="shared" si="28"/>
        <v>0</v>
      </c>
      <c r="AG109" s="201">
        <f t="shared" si="44"/>
        <v>0</v>
      </c>
      <c r="AH109" s="203">
        <f t="shared" si="29"/>
        <v>1</v>
      </c>
      <c r="AI109" s="3"/>
      <c r="AK109" s="382">
        <f t="shared" si="30"/>
        <v>0</v>
      </c>
      <c r="AL109" s="382">
        <f t="shared" si="31"/>
        <v>0</v>
      </c>
      <c r="AM109" s="382">
        <f t="shared" si="32"/>
        <v>0</v>
      </c>
      <c r="AN109" s="382">
        <f t="shared" si="33"/>
        <v>0</v>
      </c>
      <c r="AO109" s="382">
        <f t="shared" si="34"/>
        <v>0</v>
      </c>
      <c r="AP109" s="382">
        <f t="shared" si="35"/>
        <v>0</v>
      </c>
      <c r="AQ109" s="382">
        <f t="shared" si="36"/>
        <v>0</v>
      </c>
    </row>
    <row r="110" spans="2:43" x14ac:dyDescent="0.25">
      <c r="B110" s="1"/>
      <c r="C110" s="29">
        <f>'T1 2024'!C110</f>
        <v>99</v>
      </c>
      <c r="D110" s="63">
        <f>'T1 2024'!D110</f>
        <v>0</v>
      </c>
      <c r="E110" s="62">
        <f>'T1 2024'!E110</f>
        <v>0</v>
      </c>
      <c r="F110" s="62">
        <f>'T1 2024'!F110</f>
        <v>0</v>
      </c>
      <c r="G110" s="62">
        <f>'T1 2024'!G110</f>
        <v>0</v>
      </c>
      <c r="H110" s="393"/>
      <c r="I110" s="393"/>
      <c r="J110" s="71"/>
      <c r="K110" s="71"/>
      <c r="L110" s="71"/>
      <c r="M110" s="451">
        <f t="shared" si="38"/>
        <v>0</v>
      </c>
      <c r="N110" s="71"/>
      <c r="O110" s="72"/>
      <c r="P110" s="451">
        <f t="shared" si="39"/>
        <v>0</v>
      </c>
      <c r="Q110" s="452">
        <f t="shared" si="40"/>
        <v>0</v>
      </c>
      <c r="R110" s="68"/>
      <c r="S110" s="198"/>
      <c r="T110" s="70"/>
      <c r="U110" s="70"/>
      <c r="V110" s="398"/>
      <c r="W110" s="28">
        <f t="shared" si="41"/>
        <v>0</v>
      </c>
      <c r="X110" s="39">
        <f t="shared" si="42"/>
        <v>0</v>
      </c>
      <c r="Y110" s="68"/>
      <c r="Z110" s="67"/>
      <c r="AA110" s="67"/>
      <c r="AB110" s="69"/>
      <c r="AC110" s="68"/>
      <c r="AD110" s="69"/>
      <c r="AE110" s="199">
        <f t="shared" si="43"/>
        <v>0</v>
      </c>
      <c r="AF110" s="200" t="b">
        <f t="shared" si="28"/>
        <v>0</v>
      </c>
      <c r="AG110" s="201">
        <f t="shared" si="44"/>
        <v>0</v>
      </c>
      <c r="AH110" s="203">
        <f t="shared" si="29"/>
        <v>1</v>
      </c>
      <c r="AI110" s="3"/>
      <c r="AK110" s="382">
        <f t="shared" si="30"/>
        <v>0</v>
      </c>
      <c r="AL110" s="382">
        <f t="shared" si="31"/>
        <v>0</v>
      </c>
      <c r="AM110" s="382">
        <f t="shared" si="32"/>
        <v>0</v>
      </c>
      <c r="AN110" s="382">
        <f t="shared" si="33"/>
        <v>0</v>
      </c>
      <c r="AO110" s="382">
        <f t="shared" si="34"/>
        <v>0</v>
      </c>
      <c r="AP110" s="382">
        <f t="shared" si="35"/>
        <v>0</v>
      </c>
      <c r="AQ110" s="382">
        <f t="shared" si="36"/>
        <v>0</v>
      </c>
    </row>
    <row r="111" spans="2:43" x14ac:dyDescent="0.25">
      <c r="B111" s="1"/>
      <c r="C111" s="29">
        <f>'T1 2024'!C111</f>
        <v>100</v>
      </c>
      <c r="D111" s="63">
        <f>'T1 2024'!D111</f>
        <v>0</v>
      </c>
      <c r="E111" s="62">
        <f>'T1 2024'!E111</f>
        <v>0</v>
      </c>
      <c r="F111" s="62">
        <f>'T1 2024'!F111</f>
        <v>0</v>
      </c>
      <c r="G111" s="62">
        <f>'T1 2024'!G111</f>
        <v>0</v>
      </c>
      <c r="H111" s="393"/>
      <c r="I111" s="393"/>
      <c r="J111" s="71"/>
      <c r="K111" s="71"/>
      <c r="L111" s="71"/>
      <c r="M111" s="451">
        <f t="shared" si="38"/>
        <v>0</v>
      </c>
      <c r="N111" s="71"/>
      <c r="O111" s="72"/>
      <c r="P111" s="451">
        <f t="shared" si="39"/>
        <v>0</v>
      </c>
      <c r="Q111" s="452">
        <f t="shared" si="40"/>
        <v>0</v>
      </c>
      <c r="R111" s="68"/>
      <c r="S111" s="198"/>
      <c r="T111" s="70"/>
      <c r="U111" s="70"/>
      <c r="V111" s="398"/>
      <c r="W111" s="28">
        <f t="shared" si="41"/>
        <v>0</v>
      </c>
      <c r="X111" s="39">
        <f t="shared" si="42"/>
        <v>0</v>
      </c>
      <c r="Y111" s="68"/>
      <c r="Z111" s="67"/>
      <c r="AA111" s="67"/>
      <c r="AB111" s="69"/>
      <c r="AC111" s="68"/>
      <c r="AD111" s="69"/>
      <c r="AE111" s="199">
        <f t="shared" si="43"/>
        <v>0</v>
      </c>
      <c r="AF111" s="200" t="b">
        <f t="shared" si="28"/>
        <v>0</v>
      </c>
      <c r="AG111" s="201">
        <f t="shared" si="44"/>
        <v>0</v>
      </c>
      <c r="AH111" s="203">
        <f t="shared" si="29"/>
        <v>1</v>
      </c>
      <c r="AI111" s="3"/>
      <c r="AK111" s="382">
        <f t="shared" si="30"/>
        <v>0</v>
      </c>
      <c r="AL111" s="382">
        <f t="shared" si="31"/>
        <v>0</v>
      </c>
      <c r="AM111" s="382">
        <f t="shared" si="32"/>
        <v>0</v>
      </c>
      <c r="AN111" s="382">
        <f t="shared" si="33"/>
        <v>0</v>
      </c>
      <c r="AO111" s="382">
        <f t="shared" si="34"/>
        <v>0</v>
      </c>
      <c r="AP111" s="382">
        <f t="shared" si="35"/>
        <v>0</v>
      </c>
      <c r="AQ111" s="382">
        <f t="shared" si="36"/>
        <v>0</v>
      </c>
    </row>
    <row r="112" spans="2:43" x14ac:dyDescent="0.25">
      <c r="B112" s="1"/>
      <c r="C112" s="29">
        <f>'T1 2024'!C112</f>
        <v>101</v>
      </c>
      <c r="D112" s="63">
        <f>'T1 2024'!D112</f>
        <v>0</v>
      </c>
      <c r="E112" s="62">
        <f>'T1 2024'!E112</f>
        <v>0</v>
      </c>
      <c r="F112" s="62">
        <f>'T1 2024'!F112</f>
        <v>0</v>
      </c>
      <c r="G112" s="62">
        <f>'T1 2024'!G112</f>
        <v>0</v>
      </c>
      <c r="H112" s="393"/>
      <c r="I112" s="393"/>
      <c r="J112" s="71"/>
      <c r="K112" s="71"/>
      <c r="L112" s="71"/>
      <c r="M112" s="451">
        <f t="shared" si="38"/>
        <v>0</v>
      </c>
      <c r="N112" s="71"/>
      <c r="O112" s="72"/>
      <c r="P112" s="451">
        <f t="shared" si="39"/>
        <v>0</v>
      </c>
      <c r="Q112" s="452">
        <f t="shared" si="40"/>
        <v>0</v>
      </c>
      <c r="R112" s="68"/>
      <c r="S112" s="198"/>
      <c r="T112" s="70"/>
      <c r="U112" s="70"/>
      <c r="V112" s="398"/>
      <c r="W112" s="28">
        <f t="shared" si="41"/>
        <v>0</v>
      </c>
      <c r="X112" s="39">
        <f t="shared" si="42"/>
        <v>0</v>
      </c>
      <c r="Y112" s="68"/>
      <c r="Z112" s="67"/>
      <c r="AA112" s="67"/>
      <c r="AB112" s="69"/>
      <c r="AC112" s="68"/>
      <c r="AD112" s="69"/>
      <c r="AE112" s="199">
        <f t="shared" si="43"/>
        <v>0</v>
      </c>
      <c r="AF112" s="200" t="b">
        <f t="shared" si="28"/>
        <v>0</v>
      </c>
      <c r="AG112" s="201">
        <f t="shared" si="44"/>
        <v>0</v>
      </c>
      <c r="AH112" s="203">
        <f t="shared" si="29"/>
        <v>1</v>
      </c>
      <c r="AI112" s="3"/>
      <c r="AK112" s="382">
        <f t="shared" si="30"/>
        <v>0</v>
      </c>
      <c r="AL112" s="382">
        <f t="shared" si="31"/>
        <v>0</v>
      </c>
      <c r="AM112" s="382">
        <f t="shared" si="32"/>
        <v>0</v>
      </c>
      <c r="AN112" s="382">
        <f t="shared" si="33"/>
        <v>0</v>
      </c>
      <c r="AO112" s="382">
        <f t="shared" si="34"/>
        <v>0</v>
      </c>
      <c r="AP112" s="382">
        <f t="shared" si="35"/>
        <v>0</v>
      </c>
      <c r="AQ112" s="382">
        <f t="shared" si="36"/>
        <v>0</v>
      </c>
    </row>
    <row r="113" spans="2:43" x14ac:dyDescent="0.25">
      <c r="B113" s="1"/>
      <c r="C113" s="29">
        <f>'T1 2024'!C113</f>
        <v>102</v>
      </c>
      <c r="D113" s="63">
        <f>'T1 2024'!D113</f>
        <v>0</v>
      </c>
      <c r="E113" s="62">
        <f>'T1 2024'!E113</f>
        <v>0</v>
      </c>
      <c r="F113" s="62">
        <f>'T1 2024'!F113</f>
        <v>0</v>
      </c>
      <c r="G113" s="62">
        <f>'T1 2024'!G113</f>
        <v>0</v>
      </c>
      <c r="H113" s="393"/>
      <c r="I113" s="393"/>
      <c r="J113" s="71"/>
      <c r="K113" s="71"/>
      <c r="L113" s="71"/>
      <c r="M113" s="451">
        <f t="shared" si="38"/>
        <v>0</v>
      </c>
      <c r="N113" s="71"/>
      <c r="O113" s="72"/>
      <c r="P113" s="451">
        <f t="shared" si="39"/>
        <v>0</v>
      </c>
      <c r="Q113" s="452">
        <f t="shared" si="40"/>
        <v>0</v>
      </c>
      <c r="R113" s="68"/>
      <c r="S113" s="198"/>
      <c r="T113" s="70"/>
      <c r="U113" s="70"/>
      <c r="V113" s="398"/>
      <c r="W113" s="28">
        <f t="shared" si="41"/>
        <v>0</v>
      </c>
      <c r="X113" s="39">
        <f t="shared" si="42"/>
        <v>0</v>
      </c>
      <c r="Y113" s="68"/>
      <c r="Z113" s="67"/>
      <c r="AA113" s="67"/>
      <c r="AB113" s="69"/>
      <c r="AC113" s="68"/>
      <c r="AD113" s="69"/>
      <c r="AE113" s="199">
        <f t="shared" si="43"/>
        <v>0</v>
      </c>
      <c r="AF113" s="200" t="b">
        <f t="shared" si="28"/>
        <v>0</v>
      </c>
      <c r="AG113" s="201">
        <f t="shared" si="44"/>
        <v>0</v>
      </c>
      <c r="AH113" s="203">
        <f t="shared" si="29"/>
        <v>1</v>
      </c>
      <c r="AI113" s="3"/>
      <c r="AK113" s="382">
        <f t="shared" si="30"/>
        <v>0</v>
      </c>
      <c r="AL113" s="382">
        <f t="shared" si="31"/>
        <v>0</v>
      </c>
      <c r="AM113" s="382">
        <f t="shared" si="32"/>
        <v>0</v>
      </c>
      <c r="AN113" s="382">
        <f t="shared" si="33"/>
        <v>0</v>
      </c>
      <c r="AO113" s="382">
        <f t="shared" si="34"/>
        <v>0</v>
      </c>
      <c r="AP113" s="382">
        <f t="shared" si="35"/>
        <v>0</v>
      </c>
      <c r="AQ113" s="382">
        <f t="shared" si="36"/>
        <v>0</v>
      </c>
    </row>
    <row r="114" spans="2:43" x14ac:dyDescent="0.25">
      <c r="B114" s="1"/>
      <c r="C114" s="29">
        <f>'T1 2024'!C114</f>
        <v>103</v>
      </c>
      <c r="D114" s="63">
        <f>'T1 2024'!D114</f>
        <v>0</v>
      </c>
      <c r="E114" s="62">
        <f>'T1 2024'!E114</f>
        <v>0</v>
      </c>
      <c r="F114" s="62">
        <f>'T1 2024'!F114</f>
        <v>0</v>
      </c>
      <c r="G114" s="62">
        <f>'T1 2024'!G114</f>
        <v>0</v>
      </c>
      <c r="H114" s="393"/>
      <c r="I114" s="393"/>
      <c r="J114" s="71"/>
      <c r="K114" s="71"/>
      <c r="L114" s="71"/>
      <c r="M114" s="451">
        <f t="shared" si="38"/>
        <v>0</v>
      </c>
      <c r="N114" s="71"/>
      <c r="O114" s="72"/>
      <c r="P114" s="451">
        <f t="shared" si="39"/>
        <v>0</v>
      </c>
      <c r="Q114" s="452">
        <f t="shared" si="40"/>
        <v>0</v>
      </c>
      <c r="R114" s="68"/>
      <c r="S114" s="198"/>
      <c r="T114" s="70"/>
      <c r="U114" s="70"/>
      <c r="V114" s="398"/>
      <c r="W114" s="28">
        <f t="shared" si="41"/>
        <v>0</v>
      </c>
      <c r="X114" s="39">
        <f t="shared" si="42"/>
        <v>0</v>
      </c>
      <c r="Y114" s="68"/>
      <c r="Z114" s="67"/>
      <c r="AA114" s="67"/>
      <c r="AB114" s="69"/>
      <c r="AC114" s="68"/>
      <c r="AD114" s="69"/>
      <c r="AE114" s="199">
        <f t="shared" si="43"/>
        <v>0</v>
      </c>
      <c r="AF114" s="200" t="b">
        <f t="shared" si="28"/>
        <v>0</v>
      </c>
      <c r="AG114" s="201">
        <f t="shared" si="44"/>
        <v>0</v>
      </c>
      <c r="AH114" s="203">
        <f t="shared" si="29"/>
        <v>1</v>
      </c>
      <c r="AI114" s="3"/>
      <c r="AK114" s="382">
        <f t="shared" si="30"/>
        <v>0</v>
      </c>
      <c r="AL114" s="382">
        <f t="shared" si="31"/>
        <v>0</v>
      </c>
      <c r="AM114" s="382">
        <f t="shared" si="32"/>
        <v>0</v>
      </c>
      <c r="AN114" s="382">
        <f t="shared" si="33"/>
        <v>0</v>
      </c>
      <c r="AO114" s="382">
        <f t="shared" si="34"/>
        <v>0</v>
      </c>
      <c r="AP114" s="382">
        <f t="shared" si="35"/>
        <v>0</v>
      </c>
      <c r="AQ114" s="382">
        <f t="shared" si="36"/>
        <v>0</v>
      </c>
    </row>
    <row r="115" spans="2:43" x14ac:dyDescent="0.25">
      <c r="B115" s="1"/>
      <c r="C115" s="29">
        <f>'T1 2024'!C115</f>
        <v>104</v>
      </c>
      <c r="D115" s="63">
        <f>'T1 2024'!D115</f>
        <v>0</v>
      </c>
      <c r="E115" s="62">
        <f>'T1 2024'!E115</f>
        <v>0</v>
      </c>
      <c r="F115" s="62">
        <f>'T1 2024'!F115</f>
        <v>0</v>
      </c>
      <c r="G115" s="62">
        <f>'T1 2024'!G115</f>
        <v>0</v>
      </c>
      <c r="H115" s="393"/>
      <c r="I115" s="393"/>
      <c r="J115" s="71"/>
      <c r="K115" s="71"/>
      <c r="L115" s="71"/>
      <c r="M115" s="451">
        <f t="shared" si="38"/>
        <v>0</v>
      </c>
      <c r="N115" s="71"/>
      <c r="O115" s="72"/>
      <c r="P115" s="451">
        <f t="shared" si="39"/>
        <v>0</v>
      </c>
      <c r="Q115" s="452">
        <f t="shared" si="40"/>
        <v>0</v>
      </c>
      <c r="R115" s="68"/>
      <c r="S115" s="198"/>
      <c r="T115" s="70"/>
      <c r="U115" s="70"/>
      <c r="V115" s="398"/>
      <c r="W115" s="28">
        <f t="shared" si="41"/>
        <v>0</v>
      </c>
      <c r="X115" s="39">
        <f t="shared" si="42"/>
        <v>0</v>
      </c>
      <c r="Y115" s="68"/>
      <c r="Z115" s="67"/>
      <c r="AA115" s="67"/>
      <c r="AB115" s="69"/>
      <c r="AC115" s="68"/>
      <c r="AD115" s="69"/>
      <c r="AE115" s="199">
        <f t="shared" si="43"/>
        <v>0</v>
      </c>
      <c r="AF115" s="200" t="b">
        <f t="shared" si="28"/>
        <v>0</v>
      </c>
      <c r="AG115" s="201">
        <f t="shared" si="44"/>
        <v>0</v>
      </c>
      <c r="AH115" s="203">
        <f t="shared" si="29"/>
        <v>1</v>
      </c>
      <c r="AI115" s="3"/>
      <c r="AK115" s="382">
        <f t="shared" si="30"/>
        <v>0</v>
      </c>
      <c r="AL115" s="382">
        <f t="shared" si="31"/>
        <v>0</v>
      </c>
      <c r="AM115" s="382">
        <f t="shared" si="32"/>
        <v>0</v>
      </c>
      <c r="AN115" s="382">
        <f t="shared" si="33"/>
        <v>0</v>
      </c>
      <c r="AO115" s="382">
        <f t="shared" si="34"/>
        <v>0</v>
      </c>
      <c r="AP115" s="382">
        <f t="shared" si="35"/>
        <v>0</v>
      </c>
      <c r="AQ115" s="382">
        <f t="shared" si="36"/>
        <v>0</v>
      </c>
    </row>
    <row r="116" spans="2:43" x14ac:dyDescent="0.25">
      <c r="B116" s="1"/>
      <c r="C116" s="29">
        <f>'T1 2024'!C116</f>
        <v>105</v>
      </c>
      <c r="D116" s="63">
        <f>'T1 2024'!D116</f>
        <v>0</v>
      </c>
      <c r="E116" s="62">
        <f>'T1 2024'!E116</f>
        <v>0</v>
      </c>
      <c r="F116" s="62">
        <f>'T1 2024'!F116</f>
        <v>0</v>
      </c>
      <c r="G116" s="62">
        <f>'T1 2024'!G116</f>
        <v>0</v>
      </c>
      <c r="H116" s="393"/>
      <c r="I116" s="393"/>
      <c r="J116" s="71"/>
      <c r="K116" s="71"/>
      <c r="L116" s="71"/>
      <c r="M116" s="451">
        <f t="shared" si="38"/>
        <v>0</v>
      </c>
      <c r="N116" s="71"/>
      <c r="O116" s="72"/>
      <c r="P116" s="451">
        <f t="shared" si="39"/>
        <v>0</v>
      </c>
      <c r="Q116" s="452">
        <f t="shared" si="40"/>
        <v>0</v>
      </c>
      <c r="R116" s="68"/>
      <c r="S116" s="198"/>
      <c r="T116" s="70"/>
      <c r="U116" s="70"/>
      <c r="V116" s="398"/>
      <c r="W116" s="28">
        <f t="shared" si="41"/>
        <v>0</v>
      </c>
      <c r="X116" s="39">
        <f t="shared" si="42"/>
        <v>0</v>
      </c>
      <c r="Y116" s="68"/>
      <c r="Z116" s="67"/>
      <c r="AA116" s="67"/>
      <c r="AB116" s="69"/>
      <c r="AC116" s="68"/>
      <c r="AD116" s="69"/>
      <c r="AE116" s="199">
        <f t="shared" si="43"/>
        <v>0</v>
      </c>
      <c r="AF116" s="200" t="b">
        <f t="shared" si="28"/>
        <v>0</v>
      </c>
      <c r="AG116" s="201">
        <f t="shared" si="44"/>
        <v>0</v>
      </c>
      <c r="AH116" s="203">
        <f t="shared" si="29"/>
        <v>1</v>
      </c>
      <c r="AI116" s="3"/>
      <c r="AK116" s="382">
        <f t="shared" si="30"/>
        <v>0</v>
      </c>
      <c r="AL116" s="382">
        <f t="shared" si="31"/>
        <v>0</v>
      </c>
      <c r="AM116" s="382">
        <f t="shared" si="32"/>
        <v>0</v>
      </c>
      <c r="AN116" s="382">
        <f t="shared" si="33"/>
        <v>0</v>
      </c>
      <c r="AO116" s="382">
        <f t="shared" si="34"/>
        <v>0</v>
      </c>
      <c r="AP116" s="382">
        <f t="shared" si="35"/>
        <v>0</v>
      </c>
      <c r="AQ116" s="382">
        <f t="shared" si="36"/>
        <v>0</v>
      </c>
    </row>
    <row r="117" spans="2:43" x14ac:dyDescent="0.25">
      <c r="B117" s="1"/>
      <c r="C117" s="29">
        <f>'T1 2024'!C117</f>
        <v>106</v>
      </c>
      <c r="D117" s="63">
        <f>'T1 2024'!D117</f>
        <v>0</v>
      </c>
      <c r="E117" s="62">
        <f>'T1 2024'!E117</f>
        <v>0</v>
      </c>
      <c r="F117" s="62">
        <f>'T1 2024'!F117</f>
        <v>0</v>
      </c>
      <c r="G117" s="62">
        <f>'T1 2024'!G117</f>
        <v>0</v>
      </c>
      <c r="H117" s="393"/>
      <c r="I117" s="393"/>
      <c r="J117" s="71"/>
      <c r="K117" s="71"/>
      <c r="L117" s="71"/>
      <c r="M117" s="451">
        <f t="shared" si="38"/>
        <v>0</v>
      </c>
      <c r="N117" s="71"/>
      <c r="O117" s="72"/>
      <c r="P117" s="451">
        <f t="shared" si="39"/>
        <v>0</v>
      </c>
      <c r="Q117" s="452">
        <f t="shared" si="40"/>
        <v>0</v>
      </c>
      <c r="R117" s="68"/>
      <c r="S117" s="198"/>
      <c r="T117" s="70"/>
      <c r="U117" s="70"/>
      <c r="V117" s="398"/>
      <c r="W117" s="28">
        <f t="shared" si="41"/>
        <v>0</v>
      </c>
      <c r="X117" s="39">
        <f t="shared" si="42"/>
        <v>0</v>
      </c>
      <c r="Y117" s="68"/>
      <c r="Z117" s="67"/>
      <c r="AA117" s="67"/>
      <c r="AB117" s="69"/>
      <c r="AC117" s="68"/>
      <c r="AD117" s="69"/>
      <c r="AE117" s="199">
        <f t="shared" si="43"/>
        <v>0</v>
      </c>
      <c r="AF117" s="200" t="b">
        <f t="shared" si="28"/>
        <v>0</v>
      </c>
      <c r="AG117" s="201">
        <f t="shared" si="44"/>
        <v>0</v>
      </c>
      <c r="AH117" s="203">
        <f t="shared" si="29"/>
        <v>1</v>
      </c>
      <c r="AI117" s="3"/>
      <c r="AK117" s="382">
        <f t="shared" si="30"/>
        <v>0</v>
      </c>
      <c r="AL117" s="382">
        <f t="shared" si="31"/>
        <v>0</v>
      </c>
      <c r="AM117" s="382">
        <f t="shared" si="32"/>
        <v>0</v>
      </c>
      <c r="AN117" s="382">
        <f t="shared" si="33"/>
        <v>0</v>
      </c>
      <c r="AO117" s="382">
        <f t="shared" si="34"/>
        <v>0</v>
      </c>
      <c r="AP117" s="382">
        <f t="shared" si="35"/>
        <v>0</v>
      </c>
      <c r="AQ117" s="382">
        <f t="shared" si="36"/>
        <v>0</v>
      </c>
    </row>
    <row r="118" spans="2:43" x14ac:dyDescent="0.25">
      <c r="B118" s="1"/>
      <c r="C118" s="29">
        <f>'T1 2024'!C118</f>
        <v>107</v>
      </c>
      <c r="D118" s="63">
        <f>'T1 2024'!D118</f>
        <v>0</v>
      </c>
      <c r="E118" s="62">
        <f>'T1 2024'!E118</f>
        <v>0</v>
      </c>
      <c r="F118" s="62">
        <f>'T1 2024'!F118</f>
        <v>0</v>
      </c>
      <c r="G118" s="62">
        <f>'T1 2024'!G118</f>
        <v>0</v>
      </c>
      <c r="H118" s="393"/>
      <c r="I118" s="393"/>
      <c r="J118" s="71"/>
      <c r="K118" s="71"/>
      <c r="L118" s="71"/>
      <c r="M118" s="451">
        <f t="shared" si="38"/>
        <v>0</v>
      </c>
      <c r="N118" s="71"/>
      <c r="O118" s="72"/>
      <c r="P118" s="451">
        <f t="shared" si="39"/>
        <v>0</v>
      </c>
      <c r="Q118" s="452">
        <f t="shared" si="40"/>
        <v>0</v>
      </c>
      <c r="R118" s="68"/>
      <c r="S118" s="198"/>
      <c r="T118" s="70"/>
      <c r="U118" s="70"/>
      <c r="V118" s="398"/>
      <c r="W118" s="28">
        <f t="shared" si="41"/>
        <v>0</v>
      </c>
      <c r="X118" s="39">
        <f t="shared" si="42"/>
        <v>0</v>
      </c>
      <c r="Y118" s="68"/>
      <c r="Z118" s="67"/>
      <c r="AA118" s="67"/>
      <c r="AB118" s="69"/>
      <c r="AC118" s="68"/>
      <c r="AD118" s="69"/>
      <c r="AE118" s="199">
        <f t="shared" si="43"/>
        <v>0</v>
      </c>
      <c r="AF118" s="200" t="b">
        <f t="shared" si="28"/>
        <v>0</v>
      </c>
      <c r="AG118" s="201">
        <f t="shared" si="44"/>
        <v>0</v>
      </c>
      <c r="AH118" s="203">
        <f t="shared" si="29"/>
        <v>1</v>
      </c>
      <c r="AI118" s="3"/>
      <c r="AK118" s="382">
        <f t="shared" si="30"/>
        <v>0</v>
      </c>
      <c r="AL118" s="382">
        <f t="shared" si="31"/>
        <v>0</v>
      </c>
      <c r="AM118" s="382">
        <f t="shared" si="32"/>
        <v>0</v>
      </c>
      <c r="AN118" s="382">
        <f t="shared" si="33"/>
        <v>0</v>
      </c>
      <c r="AO118" s="382">
        <f t="shared" si="34"/>
        <v>0</v>
      </c>
      <c r="AP118" s="382">
        <f t="shared" si="35"/>
        <v>0</v>
      </c>
      <c r="AQ118" s="382">
        <f t="shared" si="36"/>
        <v>0</v>
      </c>
    </row>
    <row r="119" spans="2:43" x14ac:dyDescent="0.25">
      <c r="B119" s="1"/>
      <c r="C119" s="29">
        <f>'T1 2024'!C119</f>
        <v>108</v>
      </c>
      <c r="D119" s="63">
        <f>'T1 2024'!D119</f>
        <v>0</v>
      </c>
      <c r="E119" s="62">
        <f>'T1 2024'!E119</f>
        <v>0</v>
      </c>
      <c r="F119" s="62">
        <f>'T1 2024'!F119</f>
        <v>0</v>
      </c>
      <c r="G119" s="62">
        <f>'T1 2024'!G119</f>
        <v>0</v>
      </c>
      <c r="H119" s="393"/>
      <c r="I119" s="393"/>
      <c r="J119" s="71"/>
      <c r="K119" s="71"/>
      <c r="L119" s="71"/>
      <c r="M119" s="451">
        <f t="shared" si="38"/>
        <v>0</v>
      </c>
      <c r="N119" s="71"/>
      <c r="O119" s="72"/>
      <c r="P119" s="451">
        <f t="shared" si="39"/>
        <v>0</v>
      </c>
      <c r="Q119" s="452">
        <f t="shared" si="40"/>
        <v>0</v>
      </c>
      <c r="R119" s="68"/>
      <c r="S119" s="198"/>
      <c r="T119" s="70"/>
      <c r="U119" s="70"/>
      <c r="V119" s="398"/>
      <c r="W119" s="28">
        <f t="shared" si="41"/>
        <v>0</v>
      </c>
      <c r="X119" s="39">
        <f t="shared" si="42"/>
        <v>0</v>
      </c>
      <c r="Y119" s="68"/>
      <c r="Z119" s="67"/>
      <c r="AA119" s="67"/>
      <c r="AB119" s="69"/>
      <c r="AC119" s="68"/>
      <c r="AD119" s="69"/>
      <c r="AE119" s="199">
        <f t="shared" si="43"/>
        <v>0</v>
      </c>
      <c r="AF119" s="200" t="b">
        <f t="shared" si="28"/>
        <v>0</v>
      </c>
      <c r="AG119" s="201">
        <f t="shared" si="44"/>
        <v>0</v>
      </c>
      <c r="AH119" s="203">
        <f t="shared" si="29"/>
        <v>1</v>
      </c>
      <c r="AI119" s="3"/>
      <c r="AK119" s="382">
        <f t="shared" si="30"/>
        <v>0</v>
      </c>
      <c r="AL119" s="382">
        <f t="shared" si="31"/>
        <v>0</v>
      </c>
      <c r="AM119" s="382">
        <f t="shared" si="32"/>
        <v>0</v>
      </c>
      <c r="AN119" s="382">
        <f t="shared" si="33"/>
        <v>0</v>
      </c>
      <c r="AO119" s="382">
        <f t="shared" si="34"/>
        <v>0</v>
      </c>
      <c r="AP119" s="382">
        <f t="shared" si="35"/>
        <v>0</v>
      </c>
      <c r="AQ119" s="382">
        <f t="shared" si="36"/>
        <v>0</v>
      </c>
    </row>
    <row r="120" spans="2:43" x14ac:dyDescent="0.25">
      <c r="B120" s="1"/>
      <c r="C120" s="29">
        <f>'T1 2024'!C120</f>
        <v>109</v>
      </c>
      <c r="D120" s="63">
        <f>'T1 2024'!D120</f>
        <v>0</v>
      </c>
      <c r="E120" s="62">
        <f>'T1 2024'!E120</f>
        <v>0</v>
      </c>
      <c r="F120" s="62">
        <f>'T1 2024'!F120</f>
        <v>0</v>
      </c>
      <c r="G120" s="62">
        <f>'T1 2024'!G120</f>
        <v>0</v>
      </c>
      <c r="H120" s="393"/>
      <c r="I120" s="393"/>
      <c r="J120" s="71"/>
      <c r="K120" s="71"/>
      <c r="L120" s="71"/>
      <c r="M120" s="451">
        <f t="shared" si="38"/>
        <v>0</v>
      </c>
      <c r="N120" s="71"/>
      <c r="O120" s="72"/>
      <c r="P120" s="451">
        <f t="shared" si="39"/>
        <v>0</v>
      </c>
      <c r="Q120" s="452">
        <f t="shared" si="40"/>
        <v>0</v>
      </c>
      <c r="R120" s="68"/>
      <c r="S120" s="198"/>
      <c r="T120" s="70"/>
      <c r="U120" s="70"/>
      <c r="V120" s="398"/>
      <c r="W120" s="28">
        <f t="shared" si="41"/>
        <v>0</v>
      </c>
      <c r="X120" s="39">
        <f t="shared" si="42"/>
        <v>0</v>
      </c>
      <c r="Y120" s="68"/>
      <c r="Z120" s="67"/>
      <c r="AA120" s="67"/>
      <c r="AB120" s="69"/>
      <c r="AC120" s="68"/>
      <c r="AD120" s="69"/>
      <c r="AE120" s="199">
        <f t="shared" si="43"/>
        <v>0</v>
      </c>
      <c r="AF120" s="200" t="b">
        <f t="shared" si="28"/>
        <v>0</v>
      </c>
      <c r="AG120" s="201">
        <f t="shared" si="44"/>
        <v>0</v>
      </c>
      <c r="AH120" s="203">
        <f t="shared" si="29"/>
        <v>1</v>
      </c>
      <c r="AI120" s="3"/>
      <c r="AK120" s="382">
        <f t="shared" si="30"/>
        <v>0</v>
      </c>
      <c r="AL120" s="382">
        <f t="shared" si="31"/>
        <v>0</v>
      </c>
      <c r="AM120" s="382">
        <f t="shared" si="32"/>
        <v>0</v>
      </c>
      <c r="AN120" s="382">
        <f t="shared" si="33"/>
        <v>0</v>
      </c>
      <c r="AO120" s="382">
        <f t="shared" si="34"/>
        <v>0</v>
      </c>
      <c r="AP120" s="382">
        <f t="shared" si="35"/>
        <v>0</v>
      </c>
      <c r="AQ120" s="382">
        <f t="shared" si="36"/>
        <v>0</v>
      </c>
    </row>
    <row r="121" spans="2:43" x14ac:dyDescent="0.25">
      <c r="B121" s="1"/>
      <c r="C121" s="29">
        <f>'T1 2024'!C121</f>
        <v>110</v>
      </c>
      <c r="D121" s="63">
        <f>'T1 2024'!D121</f>
        <v>0</v>
      </c>
      <c r="E121" s="62">
        <f>'T1 2024'!E121</f>
        <v>0</v>
      </c>
      <c r="F121" s="62">
        <f>'T1 2024'!F121</f>
        <v>0</v>
      </c>
      <c r="G121" s="62">
        <f>'T1 2024'!G121</f>
        <v>0</v>
      </c>
      <c r="H121" s="393"/>
      <c r="I121" s="393"/>
      <c r="J121" s="71"/>
      <c r="K121" s="71"/>
      <c r="L121" s="71"/>
      <c r="M121" s="451">
        <f t="shared" si="38"/>
        <v>0</v>
      </c>
      <c r="N121" s="71"/>
      <c r="O121" s="72"/>
      <c r="P121" s="451">
        <f t="shared" si="39"/>
        <v>0</v>
      </c>
      <c r="Q121" s="452">
        <f t="shared" si="40"/>
        <v>0</v>
      </c>
      <c r="R121" s="68"/>
      <c r="S121" s="198"/>
      <c r="T121" s="70"/>
      <c r="U121" s="70"/>
      <c r="V121" s="398"/>
      <c r="W121" s="28">
        <f t="shared" si="41"/>
        <v>0</v>
      </c>
      <c r="X121" s="39">
        <f t="shared" si="42"/>
        <v>0</v>
      </c>
      <c r="Y121" s="68"/>
      <c r="Z121" s="67"/>
      <c r="AA121" s="67"/>
      <c r="AB121" s="69"/>
      <c r="AC121" s="68"/>
      <c r="AD121" s="69"/>
      <c r="AE121" s="199">
        <f t="shared" si="43"/>
        <v>0</v>
      </c>
      <c r="AF121" s="200" t="b">
        <f t="shared" si="28"/>
        <v>0</v>
      </c>
      <c r="AG121" s="201">
        <f t="shared" si="44"/>
        <v>0</v>
      </c>
      <c r="AH121" s="203">
        <f t="shared" si="29"/>
        <v>1</v>
      </c>
      <c r="AI121" s="3"/>
      <c r="AK121" s="382">
        <f t="shared" si="30"/>
        <v>0</v>
      </c>
      <c r="AL121" s="382">
        <f t="shared" si="31"/>
        <v>0</v>
      </c>
      <c r="AM121" s="382">
        <f t="shared" si="32"/>
        <v>0</v>
      </c>
      <c r="AN121" s="382">
        <f t="shared" si="33"/>
        <v>0</v>
      </c>
      <c r="AO121" s="382">
        <f t="shared" si="34"/>
        <v>0</v>
      </c>
      <c r="AP121" s="382">
        <f t="shared" si="35"/>
        <v>0</v>
      </c>
      <c r="AQ121" s="382">
        <f t="shared" si="36"/>
        <v>0</v>
      </c>
    </row>
    <row r="122" spans="2:43" x14ac:dyDescent="0.25">
      <c r="B122" s="1"/>
      <c r="C122" s="29">
        <f>'T1 2024'!C122</f>
        <v>111</v>
      </c>
      <c r="D122" s="63">
        <f>'T1 2024'!D122</f>
        <v>0</v>
      </c>
      <c r="E122" s="62">
        <f>'T1 2024'!E122</f>
        <v>0</v>
      </c>
      <c r="F122" s="62">
        <f>'T1 2024'!F122</f>
        <v>0</v>
      </c>
      <c r="G122" s="62">
        <f>'T1 2024'!G122</f>
        <v>0</v>
      </c>
      <c r="H122" s="393"/>
      <c r="I122" s="393"/>
      <c r="J122" s="71"/>
      <c r="K122" s="71"/>
      <c r="L122" s="71"/>
      <c r="M122" s="451">
        <f t="shared" si="38"/>
        <v>0</v>
      </c>
      <c r="N122" s="71"/>
      <c r="O122" s="72"/>
      <c r="P122" s="451">
        <f t="shared" si="39"/>
        <v>0</v>
      </c>
      <c r="Q122" s="452">
        <f t="shared" si="40"/>
        <v>0</v>
      </c>
      <c r="R122" s="68"/>
      <c r="S122" s="198"/>
      <c r="T122" s="70"/>
      <c r="U122" s="70"/>
      <c r="V122" s="398"/>
      <c r="W122" s="28">
        <f t="shared" si="41"/>
        <v>0</v>
      </c>
      <c r="X122" s="39">
        <f t="shared" si="42"/>
        <v>0</v>
      </c>
      <c r="Y122" s="68"/>
      <c r="Z122" s="67"/>
      <c r="AA122" s="67"/>
      <c r="AB122" s="69"/>
      <c r="AC122" s="68"/>
      <c r="AD122" s="69"/>
      <c r="AE122" s="199">
        <f t="shared" si="43"/>
        <v>0</v>
      </c>
      <c r="AF122" s="200" t="b">
        <f t="shared" si="28"/>
        <v>0</v>
      </c>
      <c r="AG122" s="201">
        <f t="shared" si="44"/>
        <v>0</v>
      </c>
      <c r="AH122" s="203">
        <f t="shared" si="29"/>
        <v>1</v>
      </c>
      <c r="AI122" s="3"/>
      <c r="AK122" s="382">
        <f t="shared" si="30"/>
        <v>0</v>
      </c>
      <c r="AL122" s="382">
        <f t="shared" si="31"/>
        <v>0</v>
      </c>
      <c r="AM122" s="382">
        <f t="shared" si="32"/>
        <v>0</v>
      </c>
      <c r="AN122" s="382">
        <f t="shared" si="33"/>
        <v>0</v>
      </c>
      <c r="AO122" s="382">
        <f t="shared" si="34"/>
        <v>0</v>
      </c>
      <c r="AP122" s="382">
        <f t="shared" si="35"/>
        <v>0</v>
      </c>
      <c r="AQ122" s="382">
        <f t="shared" si="36"/>
        <v>0</v>
      </c>
    </row>
    <row r="123" spans="2:43" x14ac:dyDescent="0.25">
      <c r="B123" s="1"/>
      <c r="C123" s="29">
        <f>'T1 2024'!C123</f>
        <v>112</v>
      </c>
      <c r="D123" s="63">
        <f>'T1 2024'!D123</f>
        <v>0</v>
      </c>
      <c r="E123" s="62">
        <f>'T1 2024'!E123</f>
        <v>0</v>
      </c>
      <c r="F123" s="62">
        <f>'T1 2024'!F123</f>
        <v>0</v>
      </c>
      <c r="G123" s="62">
        <f>'T1 2024'!G123</f>
        <v>0</v>
      </c>
      <c r="H123" s="393"/>
      <c r="I123" s="393"/>
      <c r="J123" s="71"/>
      <c r="K123" s="71"/>
      <c r="L123" s="71"/>
      <c r="M123" s="451">
        <f t="shared" si="38"/>
        <v>0</v>
      </c>
      <c r="N123" s="71"/>
      <c r="O123" s="72"/>
      <c r="P123" s="451">
        <f t="shared" si="39"/>
        <v>0</v>
      </c>
      <c r="Q123" s="452">
        <f t="shared" si="40"/>
        <v>0</v>
      </c>
      <c r="R123" s="68"/>
      <c r="S123" s="198"/>
      <c r="T123" s="70"/>
      <c r="U123" s="70"/>
      <c r="V123" s="398"/>
      <c r="W123" s="28">
        <f t="shared" si="41"/>
        <v>0</v>
      </c>
      <c r="X123" s="39">
        <f t="shared" si="42"/>
        <v>0</v>
      </c>
      <c r="Y123" s="68"/>
      <c r="Z123" s="67"/>
      <c r="AA123" s="67"/>
      <c r="AB123" s="69"/>
      <c r="AC123" s="68"/>
      <c r="AD123" s="69"/>
      <c r="AE123" s="199">
        <f t="shared" si="43"/>
        <v>0</v>
      </c>
      <c r="AF123" s="200" t="b">
        <f t="shared" si="28"/>
        <v>0</v>
      </c>
      <c r="AG123" s="201">
        <f t="shared" si="44"/>
        <v>0</v>
      </c>
      <c r="AH123" s="203">
        <f t="shared" si="29"/>
        <v>1</v>
      </c>
      <c r="AI123" s="3"/>
      <c r="AK123" s="382">
        <f t="shared" si="30"/>
        <v>0</v>
      </c>
      <c r="AL123" s="382">
        <f t="shared" si="31"/>
        <v>0</v>
      </c>
      <c r="AM123" s="382">
        <f t="shared" si="32"/>
        <v>0</v>
      </c>
      <c r="AN123" s="382">
        <f t="shared" si="33"/>
        <v>0</v>
      </c>
      <c r="AO123" s="382">
        <f t="shared" si="34"/>
        <v>0</v>
      </c>
      <c r="AP123" s="382">
        <f t="shared" si="35"/>
        <v>0</v>
      </c>
      <c r="AQ123" s="382">
        <f t="shared" si="36"/>
        <v>0</v>
      </c>
    </row>
    <row r="124" spans="2:43" x14ac:dyDescent="0.25">
      <c r="B124" s="1"/>
      <c r="C124" s="29">
        <f>'T1 2024'!C124</f>
        <v>113</v>
      </c>
      <c r="D124" s="63">
        <f>'T1 2024'!D124</f>
        <v>0</v>
      </c>
      <c r="E124" s="62">
        <f>'T1 2024'!E124</f>
        <v>0</v>
      </c>
      <c r="F124" s="62">
        <f>'T1 2024'!F124</f>
        <v>0</v>
      </c>
      <c r="G124" s="62">
        <f>'T1 2024'!G124</f>
        <v>0</v>
      </c>
      <c r="H124" s="393"/>
      <c r="I124" s="393"/>
      <c r="J124" s="71"/>
      <c r="K124" s="71"/>
      <c r="L124" s="71"/>
      <c r="M124" s="451">
        <f t="shared" si="38"/>
        <v>0</v>
      </c>
      <c r="N124" s="71"/>
      <c r="O124" s="72"/>
      <c r="P124" s="451">
        <f t="shared" si="39"/>
        <v>0</v>
      </c>
      <c r="Q124" s="452">
        <f t="shared" si="40"/>
        <v>0</v>
      </c>
      <c r="R124" s="68"/>
      <c r="S124" s="198"/>
      <c r="T124" s="70"/>
      <c r="U124" s="70"/>
      <c r="V124" s="398"/>
      <c r="W124" s="28">
        <f t="shared" si="41"/>
        <v>0</v>
      </c>
      <c r="X124" s="39">
        <f t="shared" si="42"/>
        <v>0</v>
      </c>
      <c r="Y124" s="68"/>
      <c r="Z124" s="67"/>
      <c r="AA124" s="67"/>
      <c r="AB124" s="69"/>
      <c r="AC124" s="68"/>
      <c r="AD124" s="69"/>
      <c r="AE124" s="199">
        <f t="shared" si="43"/>
        <v>0</v>
      </c>
      <c r="AF124" s="200" t="b">
        <f t="shared" si="28"/>
        <v>0</v>
      </c>
      <c r="AG124" s="201">
        <f t="shared" si="44"/>
        <v>0</v>
      </c>
      <c r="AH124" s="203">
        <f t="shared" si="29"/>
        <v>1</v>
      </c>
      <c r="AI124" s="3"/>
      <c r="AK124" s="382">
        <f t="shared" si="30"/>
        <v>0</v>
      </c>
      <c r="AL124" s="382">
        <f t="shared" si="31"/>
        <v>0</v>
      </c>
      <c r="AM124" s="382">
        <f t="shared" si="32"/>
        <v>0</v>
      </c>
      <c r="AN124" s="382">
        <f t="shared" si="33"/>
        <v>0</v>
      </c>
      <c r="AO124" s="382">
        <f t="shared" si="34"/>
        <v>0</v>
      </c>
      <c r="AP124" s="382">
        <f t="shared" si="35"/>
        <v>0</v>
      </c>
      <c r="AQ124" s="382">
        <f t="shared" si="36"/>
        <v>0</v>
      </c>
    </row>
    <row r="125" spans="2:43" x14ac:dyDescent="0.25">
      <c r="B125" s="1"/>
      <c r="C125" s="29">
        <f>'T1 2024'!C125</f>
        <v>114</v>
      </c>
      <c r="D125" s="63">
        <f>'T1 2024'!D125</f>
        <v>0</v>
      </c>
      <c r="E125" s="62">
        <f>'T1 2024'!E125</f>
        <v>0</v>
      </c>
      <c r="F125" s="62">
        <f>'T1 2024'!F125</f>
        <v>0</v>
      </c>
      <c r="G125" s="62">
        <f>'T1 2024'!G125</f>
        <v>0</v>
      </c>
      <c r="H125" s="393"/>
      <c r="I125" s="393"/>
      <c r="J125" s="71"/>
      <c r="K125" s="71"/>
      <c r="L125" s="71"/>
      <c r="M125" s="451">
        <f t="shared" si="38"/>
        <v>0</v>
      </c>
      <c r="N125" s="71"/>
      <c r="O125" s="72"/>
      <c r="P125" s="451">
        <f t="shared" si="39"/>
        <v>0</v>
      </c>
      <c r="Q125" s="452">
        <f t="shared" si="40"/>
        <v>0</v>
      </c>
      <c r="R125" s="68"/>
      <c r="S125" s="198"/>
      <c r="T125" s="70"/>
      <c r="U125" s="70"/>
      <c r="V125" s="398"/>
      <c r="W125" s="28">
        <f t="shared" si="41"/>
        <v>0</v>
      </c>
      <c r="X125" s="39">
        <f t="shared" si="42"/>
        <v>0</v>
      </c>
      <c r="Y125" s="68"/>
      <c r="Z125" s="67"/>
      <c r="AA125" s="67"/>
      <c r="AB125" s="69"/>
      <c r="AC125" s="68"/>
      <c r="AD125" s="69"/>
      <c r="AE125" s="199">
        <f t="shared" si="43"/>
        <v>0</v>
      </c>
      <c r="AF125" s="200" t="b">
        <f t="shared" si="28"/>
        <v>0</v>
      </c>
      <c r="AG125" s="201">
        <f t="shared" si="44"/>
        <v>0</v>
      </c>
      <c r="AH125" s="203">
        <f t="shared" si="29"/>
        <v>1</v>
      </c>
      <c r="AI125" s="3"/>
      <c r="AK125" s="382">
        <f t="shared" si="30"/>
        <v>0</v>
      </c>
      <c r="AL125" s="382">
        <f t="shared" si="31"/>
        <v>0</v>
      </c>
      <c r="AM125" s="382">
        <f t="shared" si="32"/>
        <v>0</v>
      </c>
      <c r="AN125" s="382">
        <f t="shared" si="33"/>
        <v>0</v>
      </c>
      <c r="AO125" s="382">
        <f t="shared" si="34"/>
        <v>0</v>
      </c>
      <c r="AP125" s="382">
        <f t="shared" si="35"/>
        <v>0</v>
      </c>
      <c r="AQ125" s="382">
        <f t="shared" si="36"/>
        <v>0</v>
      </c>
    </row>
    <row r="126" spans="2:43" x14ac:dyDescent="0.25">
      <c r="B126" s="1"/>
      <c r="C126" s="29">
        <f>'T1 2024'!C126</f>
        <v>115</v>
      </c>
      <c r="D126" s="63">
        <f>'T1 2024'!D126</f>
        <v>0</v>
      </c>
      <c r="E126" s="62">
        <f>'T1 2024'!E126</f>
        <v>0</v>
      </c>
      <c r="F126" s="62">
        <f>'T1 2024'!F126</f>
        <v>0</v>
      </c>
      <c r="G126" s="62">
        <f>'T1 2024'!G126</f>
        <v>0</v>
      </c>
      <c r="H126" s="393"/>
      <c r="I126" s="393"/>
      <c r="J126" s="71"/>
      <c r="K126" s="71"/>
      <c r="L126" s="71"/>
      <c r="M126" s="451">
        <f t="shared" si="38"/>
        <v>0</v>
      </c>
      <c r="N126" s="71"/>
      <c r="O126" s="72"/>
      <c r="P126" s="451">
        <f t="shared" si="39"/>
        <v>0</v>
      </c>
      <c r="Q126" s="452">
        <f t="shared" si="40"/>
        <v>0</v>
      </c>
      <c r="R126" s="68"/>
      <c r="S126" s="198"/>
      <c r="T126" s="70"/>
      <c r="U126" s="70"/>
      <c r="V126" s="398"/>
      <c r="W126" s="28">
        <f t="shared" si="41"/>
        <v>0</v>
      </c>
      <c r="X126" s="39">
        <f t="shared" si="42"/>
        <v>0</v>
      </c>
      <c r="Y126" s="68"/>
      <c r="Z126" s="67"/>
      <c r="AA126" s="67"/>
      <c r="AB126" s="69"/>
      <c r="AC126" s="68"/>
      <c r="AD126" s="69"/>
      <c r="AE126" s="199">
        <f t="shared" si="43"/>
        <v>0</v>
      </c>
      <c r="AF126" s="200" t="b">
        <f t="shared" si="28"/>
        <v>0</v>
      </c>
      <c r="AG126" s="201">
        <f t="shared" si="44"/>
        <v>0</v>
      </c>
      <c r="AH126" s="203">
        <f t="shared" si="29"/>
        <v>1</v>
      </c>
      <c r="AI126" s="3"/>
      <c r="AK126" s="382">
        <f t="shared" si="30"/>
        <v>0</v>
      </c>
      <c r="AL126" s="382">
        <f t="shared" si="31"/>
        <v>0</v>
      </c>
      <c r="AM126" s="382">
        <f t="shared" si="32"/>
        <v>0</v>
      </c>
      <c r="AN126" s="382">
        <f t="shared" si="33"/>
        <v>0</v>
      </c>
      <c r="AO126" s="382">
        <f t="shared" si="34"/>
        <v>0</v>
      </c>
      <c r="AP126" s="382">
        <f t="shared" si="35"/>
        <v>0</v>
      </c>
      <c r="AQ126" s="382">
        <f t="shared" si="36"/>
        <v>0</v>
      </c>
    </row>
    <row r="127" spans="2:43" x14ac:dyDescent="0.25">
      <c r="B127" s="1"/>
      <c r="C127" s="29">
        <f>'T1 2024'!C127</f>
        <v>116</v>
      </c>
      <c r="D127" s="63">
        <f>'T1 2024'!D127</f>
        <v>0</v>
      </c>
      <c r="E127" s="62">
        <f>'T1 2024'!E127</f>
        <v>0</v>
      </c>
      <c r="F127" s="62">
        <f>'T1 2024'!F127</f>
        <v>0</v>
      </c>
      <c r="G127" s="62">
        <f>'T1 2024'!G127</f>
        <v>0</v>
      </c>
      <c r="H127" s="393"/>
      <c r="I127" s="393"/>
      <c r="J127" s="71"/>
      <c r="K127" s="71"/>
      <c r="L127" s="71"/>
      <c r="M127" s="451">
        <f t="shared" si="38"/>
        <v>0</v>
      </c>
      <c r="N127" s="71"/>
      <c r="O127" s="72"/>
      <c r="P127" s="451">
        <f t="shared" si="39"/>
        <v>0</v>
      </c>
      <c r="Q127" s="452">
        <f t="shared" si="40"/>
        <v>0</v>
      </c>
      <c r="R127" s="68"/>
      <c r="S127" s="198"/>
      <c r="T127" s="70"/>
      <c r="U127" s="70"/>
      <c r="V127" s="398"/>
      <c r="W127" s="28">
        <f t="shared" si="41"/>
        <v>0</v>
      </c>
      <c r="X127" s="39">
        <f t="shared" si="42"/>
        <v>0</v>
      </c>
      <c r="Y127" s="68"/>
      <c r="Z127" s="67"/>
      <c r="AA127" s="67"/>
      <c r="AB127" s="69"/>
      <c r="AC127" s="68"/>
      <c r="AD127" s="69"/>
      <c r="AE127" s="199">
        <f t="shared" si="43"/>
        <v>0</v>
      </c>
      <c r="AF127" s="200" t="b">
        <f t="shared" si="28"/>
        <v>0</v>
      </c>
      <c r="AG127" s="201">
        <f t="shared" si="44"/>
        <v>0</v>
      </c>
      <c r="AH127" s="203">
        <f t="shared" si="29"/>
        <v>1</v>
      </c>
      <c r="AI127" s="3"/>
      <c r="AK127" s="382">
        <f t="shared" si="30"/>
        <v>0</v>
      </c>
      <c r="AL127" s="382">
        <f t="shared" si="31"/>
        <v>0</v>
      </c>
      <c r="AM127" s="382">
        <f t="shared" si="32"/>
        <v>0</v>
      </c>
      <c r="AN127" s="382">
        <f t="shared" si="33"/>
        <v>0</v>
      </c>
      <c r="AO127" s="382">
        <f t="shared" si="34"/>
        <v>0</v>
      </c>
      <c r="AP127" s="382">
        <f t="shared" si="35"/>
        <v>0</v>
      </c>
      <c r="AQ127" s="382">
        <f t="shared" si="36"/>
        <v>0</v>
      </c>
    </row>
    <row r="128" spans="2:43" x14ac:dyDescent="0.25">
      <c r="B128" s="1"/>
      <c r="C128" s="29">
        <f>'T1 2024'!C128</f>
        <v>117</v>
      </c>
      <c r="D128" s="63">
        <f>'T1 2024'!D128</f>
        <v>0</v>
      </c>
      <c r="E128" s="62">
        <f>'T1 2024'!E128</f>
        <v>0</v>
      </c>
      <c r="F128" s="62">
        <f>'T1 2024'!F128</f>
        <v>0</v>
      </c>
      <c r="G128" s="62">
        <f>'T1 2024'!G128</f>
        <v>0</v>
      </c>
      <c r="H128" s="393"/>
      <c r="I128" s="393"/>
      <c r="J128" s="71"/>
      <c r="K128" s="71"/>
      <c r="L128" s="71"/>
      <c r="M128" s="451">
        <f t="shared" si="38"/>
        <v>0</v>
      </c>
      <c r="N128" s="71"/>
      <c r="O128" s="72"/>
      <c r="P128" s="451">
        <f t="shared" si="39"/>
        <v>0</v>
      </c>
      <c r="Q128" s="452">
        <f t="shared" si="40"/>
        <v>0</v>
      </c>
      <c r="R128" s="68"/>
      <c r="S128" s="198"/>
      <c r="T128" s="70"/>
      <c r="U128" s="70"/>
      <c r="V128" s="398"/>
      <c r="W128" s="28">
        <f t="shared" si="41"/>
        <v>0</v>
      </c>
      <c r="X128" s="39">
        <f t="shared" si="42"/>
        <v>0</v>
      </c>
      <c r="Y128" s="68"/>
      <c r="Z128" s="67"/>
      <c r="AA128" s="67"/>
      <c r="AB128" s="69"/>
      <c r="AC128" s="68"/>
      <c r="AD128" s="69"/>
      <c r="AE128" s="199">
        <f t="shared" si="43"/>
        <v>0</v>
      </c>
      <c r="AF128" s="200" t="b">
        <f t="shared" si="28"/>
        <v>0</v>
      </c>
      <c r="AG128" s="201">
        <f t="shared" si="44"/>
        <v>0</v>
      </c>
      <c r="AH128" s="203">
        <f t="shared" si="29"/>
        <v>1</v>
      </c>
      <c r="AI128" s="3"/>
      <c r="AK128" s="382">
        <f t="shared" si="30"/>
        <v>0</v>
      </c>
      <c r="AL128" s="382">
        <f t="shared" si="31"/>
        <v>0</v>
      </c>
      <c r="AM128" s="382">
        <f t="shared" si="32"/>
        <v>0</v>
      </c>
      <c r="AN128" s="382">
        <f t="shared" si="33"/>
        <v>0</v>
      </c>
      <c r="AO128" s="382">
        <f t="shared" si="34"/>
        <v>0</v>
      </c>
      <c r="AP128" s="382">
        <f t="shared" si="35"/>
        <v>0</v>
      </c>
      <c r="AQ128" s="382">
        <f t="shared" si="36"/>
        <v>0</v>
      </c>
    </row>
    <row r="129" spans="2:43" x14ac:dyDescent="0.25">
      <c r="B129" s="1"/>
      <c r="C129" s="29">
        <f>'T1 2024'!C129</f>
        <v>118</v>
      </c>
      <c r="D129" s="63">
        <f>'T1 2024'!D129</f>
        <v>0</v>
      </c>
      <c r="E129" s="62">
        <f>'T1 2024'!E129</f>
        <v>0</v>
      </c>
      <c r="F129" s="62">
        <f>'T1 2024'!F129</f>
        <v>0</v>
      </c>
      <c r="G129" s="62">
        <f>'T1 2024'!G129</f>
        <v>0</v>
      </c>
      <c r="H129" s="393"/>
      <c r="I129" s="393"/>
      <c r="J129" s="71"/>
      <c r="K129" s="71"/>
      <c r="L129" s="71"/>
      <c r="M129" s="451">
        <f t="shared" si="38"/>
        <v>0</v>
      </c>
      <c r="N129" s="71"/>
      <c r="O129" s="72"/>
      <c r="P129" s="451">
        <f t="shared" si="39"/>
        <v>0</v>
      </c>
      <c r="Q129" s="452">
        <f t="shared" si="40"/>
        <v>0</v>
      </c>
      <c r="R129" s="68"/>
      <c r="S129" s="198"/>
      <c r="T129" s="70"/>
      <c r="U129" s="70"/>
      <c r="V129" s="398"/>
      <c r="W129" s="28">
        <f t="shared" si="41"/>
        <v>0</v>
      </c>
      <c r="X129" s="39">
        <f t="shared" si="42"/>
        <v>0</v>
      </c>
      <c r="Y129" s="68"/>
      <c r="Z129" s="67"/>
      <c r="AA129" s="67"/>
      <c r="AB129" s="69"/>
      <c r="AC129" s="68"/>
      <c r="AD129" s="69"/>
      <c r="AE129" s="199">
        <f t="shared" si="43"/>
        <v>0</v>
      </c>
      <c r="AF129" s="200" t="b">
        <f t="shared" si="28"/>
        <v>0</v>
      </c>
      <c r="AG129" s="201">
        <f t="shared" si="44"/>
        <v>0</v>
      </c>
      <c r="AH129" s="203">
        <f t="shared" si="29"/>
        <v>1</v>
      </c>
      <c r="AI129" s="3"/>
      <c r="AK129" s="382">
        <f t="shared" si="30"/>
        <v>0</v>
      </c>
      <c r="AL129" s="382">
        <f t="shared" si="31"/>
        <v>0</v>
      </c>
      <c r="AM129" s="382">
        <f t="shared" si="32"/>
        <v>0</v>
      </c>
      <c r="AN129" s="382">
        <f t="shared" si="33"/>
        <v>0</v>
      </c>
      <c r="AO129" s="382">
        <f t="shared" si="34"/>
        <v>0</v>
      </c>
      <c r="AP129" s="382">
        <f t="shared" si="35"/>
        <v>0</v>
      </c>
      <c r="AQ129" s="382">
        <f t="shared" si="36"/>
        <v>0</v>
      </c>
    </row>
    <row r="130" spans="2:43" x14ac:dyDescent="0.25">
      <c r="B130" s="1"/>
      <c r="C130" s="29">
        <f>'T1 2024'!C130</f>
        <v>119</v>
      </c>
      <c r="D130" s="63">
        <f>'T1 2024'!D130</f>
        <v>0</v>
      </c>
      <c r="E130" s="62">
        <f>'T1 2024'!E130</f>
        <v>0</v>
      </c>
      <c r="F130" s="62">
        <f>'T1 2024'!F130</f>
        <v>0</v>
      </c>
      <c r="G130" s="62">
        <f>'T1 2024'!G130</f>
        <v>0</v>
      </c>
      <c r="H130" s="393"/>
      <c r="I130" s="393"/>
      <c r="J130" s="71"/>
      <c r="K130" s="71"/>
      <c r="L130" s="71"/>
      <c r="M130" s="451">
        <f t="shared" si="38"/>
        <v>0</v>
      </c>
      <c r="N130" s="71"/>
      <c r="O130" s="72"/>
      <c r="P130" s="451">
        <f t="shared" si="39"/>
        <v>0</v>
      </c>
      <c r="Q130" s="452">
        <f t="shared" si="40"/>
        <v>0</v>
      </c>
      <c r="R130" s="68"/>
      <c r="S130" s="198"/>
      <c r="T130" s="70"/>
      <c r="U130" s="70"/>
      <c r="V130" s="398"/>
      <c r="W130" s="28">
        <f t="shared" si="41"/>
        <v>0</v>
      </c>
      <c r="X130" s="39">
        <f t="shared" si="42"/>
        <v>0</v>
      </c>
      <c r="Y130" s="68"/>
      <c r="Z130" s="67"/>
      <c r="AA130" s="67"/>
      <c r="AB130" s="69"/>
      <c r="AC130" s="68"/>
      <c r="AD130" s="69"/>
      <c r="AE130" s="199">
        <f t="shared" si="43"/>
        <v>0</v>
      </c>
      <c r="AF130" s="200" t="b">
        <f t="shared" ref="AF130:AF192" si="45">IF(AE130=4,(SUM(Y130:AB130)/4)*2.5,IF(AE130=6,(SUM(Y130:AD130)/6)*2.5))</f>
        <v>0</v>
      </c>
      <c r="AG130" s="201">
        <f t="shared" si="44"/>
        <v>0</v>
      </c>
      <c r="AH130" s="203">
        <f t="shared" ref="AH130:AH192" si="46">IF(AG130&gt;79,7,IF(AG130&gt;69,6,IF(AG130&gt;59,5,IF(AG130&gt;49,4,IF(AG130&gt;39,3,IF(AG130&gt;29,2,1))))))</f>
        <v>1</v>
      </c>
      <c r="AI130" s="3"/>
      <c r="AK130" s="382">
        <f t="shared" ref="AK130:AK192" si="47">IF(AG130&lt;29.9,IF(AG130&gt;0.1,1,0),0)</f>
        <v>0</v>
      </c>
      <c r="AL130" s="382">
        <f t="shared" ref="AL130:AL192" si="48">IF(AG130&lt;39.9,IF(AG130&gt;29.9,1,0),0)</f>
        <v>0</v>
      </c>
      <c r="AM130" s="382">
        <f t="shared" ref="AM130:AM192" si="49">IF(AG130&lt;49.9,IF(AG130&gt;39.9,1,0),0)</f>
        <v>0</v>
      </c>
      <c r="AN130" s="382">
        <f t="shared" ref="AN130:AN192" si="50">IF(AG130&lt;59.9,IF(AG130&gt;49.9,1,0),0)</f>
        <v>0</v>
      </c>
      <c r="AO130" s="382">
        <f t="shared" ref="AO130:AO192" si="51">IF(AG130&lt;69.9,IF(AG130&gt;59.9,1,0),0)</f>
        <v>0</v>
      </c>
      <c r="AP130" s="382">
        <f t="shared" ref="AP130:AP192" si="52">IF(AG130&lt;79.9,IF(AG130&gt;69.9,1,0),0)</f>
        <v>0</v>
      </c>
      <c r="AQ130" s="382">
        <f t="shared" ref="AQ130:AQ192" si="53">IF(AG130&lt;101,IF(AG130&gt;79.9,1,0),0)</f>
        <v>0</v>
      </c>
    </row>
    <row r="131" spans="2:43" x14ac:dyDescent="0.25">
      <c r="B131" s="1"/>
      <c r="C131" s="29">
        <f>'T1 2024'!C131</f>
        <v>120</v>
      </c>
      <c r="D131" s="63">
        <f>'T1 2024'!D131</f>
        <v>0</v>
      </c>
      <c r="E131" s="62">
        <f>'T1 2024'!E131</f>
        <v>0</v>
      </c>
      <c r="F131" s="62">
        <f>'T1 2024'!F131</f>
        <v>0</v>
      </c>
      <c r="G131" s="62">
        <f>'T1 2024'!G131</f>
        <v>0</v>
      </c>
      <c r="H131" s="393"/>
      <c r="I131" s="393"/>
      <c r="J131" s="71"/>
      <c r="K131" s="71"/>
      <c r="L131" s="71"/>
      <c r="M131" s="451">
        <f t="shared" si="38"/>
        <v>0</v>
      </c>
      <c r="N131" s="71"/>
      <c r="O131" s="72"/>
      <c r="P131" s="451">
        <f t="shared" si="39"/>
        <v>0</v>
      </c>
      <c r="Q131" s="452">
        <f t="shared" si="40"/>
        <v>0</v>
      </c>
      <c r="R131" s="68"/>
      <c r="S131" s="198"/>
      <c r="T131" s="70"/>
      <c r="U131" s="70"/>
      <c r="V131" s="398"/>
      <c r="W131" s="28">
        <f t="shared" si="41"/>
        <v>0</v>
      </c>
      <c r="X131" s="39">
        <f t="shared" si="42"/>
        <v>0</v>
      </c>
      <c r="Y131" s="68"/>
      <c r="Z131" s="67"/>
      <c r="AA131" s="67"/>
      <c r="AB131" s="69"/>
      <c r="AC131" s="68"/>
      <c r="AD131" s="69"/>
      <c r="AE131" s="199">
        <f t="shared" si="43"/>
        <v>0</v>
      </c>
      <c r="AF131" s="200" t="b">
        <f t="shared" si="45"/>
        <v>0</v>
      </c>
      <c r="AG131" s="201">
        <f t="shared" si="44"/>
        <v>0</v>
      </c>
      <c r="AH131" s="203">
        <f t="shared" si="46"/>
        <v>1</v>
      </c>
      <c r="AI131" s="3"/>
      <c r="AK131" s="382">
        <f t="shared" si="47"/>
        <v>0</v>
      </c>
      <c r="AL131" s="382">
        <f t="shared" si="48"/>
        <v>0</v>
      </c>
      <c r="AM131" s="382">
        <f t="shared" si="49"/>
        <v>0</v>
      </c>
      <c r="AN131" s="382">
        <f t="shared" si="50"/>
        <v>0</v>
      </c>
      <c r="AO131" s="382">
        <f t="shared" si="51"/>
        <v>0</v>
      </c>
      <c r="AP131" s="382">
        <f t="shared" si="52"/>
        <v>0</v>
      </c>
      <c r="AQ131" s="382">
        <f t="shared" si="53"/>
        <v>0</v>
      </c>
    </row>
    <row r="132" spans="2:43" x14ac:dyDescent="0.25">
      <c r="B132" s="1"/>
      <c r="C132" s="29">
        <f>'T1 2024'!C132</f>
        <v>121</v>
      </c>
      <c r="D132" s="63">
        <f>'T1 2024'!D132</f>
        <v>0</v>
      </c>
      <c r="E132" s="62">
        <f>'T1 2024'!E132</f>
        <v>0</v>
      </c>
      <c r="F132" s="62">
        <f>'T1 2024'!F132</f>
        <v>0</v>
      </c>
      <c r="G132" s="62">
        <f>'T1 2024'!G132</f>
        <v>0</v>
      </c>
      <c r="H132" s="393"/>
      <c r="I132" s="393"/>
      <c r="J132" s="71"/>
      <c r="K132" s="71"/>
      <c r="L132" s="71"/>
      <c r="M132" s="451">
        <f t="shared" si="38"/>
        <v>0</v>
      </c>
      <c r="N132" s="71"/>
      <c r="O132" s="72"/>
      <c r="P132" s="451">
        <f t="shared" si="39"/>
        <v>0</v>
      </c>
      <c r="Q132" s="452">
        <f t="shared" si="40"/>
        <v>0</v>
      </c>
      <c r="R132" s="68"/>
      <c r="S132" s="198"/>
      <c r="T132" s="70"/>
      <c r="U132" s="70"/>
      <c r="V132" s="398"/>
      <c r="W132" s="28">
        <f t="shared" si="41"/>
        <v>0</v>
      </c>
      <c r="X132" s="39">
        <f t="shared" si="42"/>
        <v>0</v>
      </c>
      <c r="Y132" s="68"/>
      <c r="Z132" s="67"/>
      <c r="AA132" s="67"/>
      <c r="AB132" s="69"/>
      <c r="AC132" s="68"/>
      <c r="AD132" s="69"/>
      <c r="AE132" s="199">
        <f t="shared" si="43"/>
        <v>0</v>
      </c>
      <c r="AF132" s="200" t="b">
        <f t="shared" si="45"/>
        <v>0</v>
      </c>
      <c r="AG132" s="201">
        <f t="shared" si="44"/>
        <v>0</v>
      </c>
      <c r="AH132" s="203">
        <f t="shared" si="46"/>
        <v>1</v>
      </c>
      <c r="AI132" s="3"/>
      <c r="AK132" s="382">
        <f t="shared" si="47"/>
        <v>0</v>
      </c>
      <c r="AL132" s="382">
        <f t="shared" si="48"/>
        <v>0</v>
      </c>
      <c r="AM132" s="382">
        <f t="shared" si="49"/>
        <v>0</v>
      </c>
      <c r="AN132" s="382">
        <f t="shared" si="50"/>
        <v>0</v>
      </c>
      <c r="AO132" s="382">
        <f t="shared" si="51"/>
        <v>0</v>
      </c>
      <c r="AP132" s="382">
        <f t="shared" si="52"/>
        <v>0</v>
      </c>
      <c r="AQ132" s="382">
        <f t="shared" si="53"/>
        <v>0</v>
      </c>
    </row>
    <row r="133" spans="2:43" x14ac:dyDescent="0.25">
      <c r="B133" s="1"/>
      <c r="C133" s="29">
        <f>'T1 2024'!C133</f>
        <v>122</v>
      </c>
      <c r="D133" s="63">
        <f>'T1 2024'!D133</f>
        <v>0</v>
      </c>
      <c r="E133" s="62">
        <f>'T1 2024'!E133</f>
        <v>0</v>
      </c>
      <c r="F133" s="62">
        <f>'T1 2024'!F133</f>
        <v>0</v>
      </c>
      <c r="G133" s="62">
        <f>'T1 2024'!G133</f>
        <v>0</v>
      </c>
      <c r="H133" s="393"/>
      <c r="I133" s="393"/>
      <c r="J133" s="71"/>
      <c r="K133" s="71"/>
      <c r="L133" s="71"/>
      <c r="M133" s="451">
        <f t="shared" si="38"/>
        <v>0</v>
      </c>
      <c r="N133" s="71"/>
      <c r="O133" s="72"/>
      <c r="P133" s="451">
        <f t="shared" si="39"/>
        <v>0</v>
      </c>
      <c r="Q133" s="452">
        <f t="shared" si="40"/>
        <v>0</v>
      </c>
      <c r="R133" s="68"/>
      <c r="S133" s="198"/>
      <c r="T133" s="70"/>
      <c r="U133" s="70"/>
      <c r="V133" s="398"/>
      <c r="W133" s="28">
        <f t="shared" si="41"/>
        <v>0</v>
      </c>
      <c r="X133" s="39">
        <f t="shared" si="42"/>
        <v>0</v>
      </c>
      <c r="Y133" s="68"/>
      <c r="Z133" s="67"/>
      <c r="AA133" s="67"/>
      <c r="AB133" s="69"/>
      <c r="AC133" s="68"/>
      <c r="AD133" s="69"/>
      <c r="AE133" s="199">
        <f t="shared" si="43"/>
        <v>0</v>
      </c>
      <c r="AF133" s="200" t="b">
        <f t="shared" si="45"/>
        <v>0</v>
      </c>
      <c r="AG133" s="201">
        <f t="shared" si="44"/>
        <v>0</v>
      </c>
      <c r="AH133" s="203">
        <f t="shared" si="46"/>
        <v>1</v>
      </c>
      <c r="AI133" s="3"/>
      <c r="AK133" s="382">
        <f t="shared" si="47"/>
        <v>0</v>
      </c>
      <c r="AL133" s="382">
        <f t="shared" si="48"/>
        <v>0</v>
      </c>
      <c r="AM133" s="382">
        <f t="shared" si="49"/>
        <v>0</v>
      </c>
      <c r="AN133" s="382">
        <f t="shared" si="50"/>
        <v>0</v>
      </c>
      <c r="AO133" s="382">
        <f t="shared" si="51"/>
        <v>0</v>
      </c>
      <c r="AP133" s="382">
        <f t="shared" si="52"/>
        <v>0</v>
      </c>
      <c r="AQ133" s="382">
        <f t="shared" si="53"/>
        <v>0</v>
      </c>
    </row>
    <row r="134" spans="2:43" x14ac:dyDescent="0.25">
      <c r="B134" s="1"/>
      <c r="C134" s="29">
        <f>'T1 2024'!C134</f>
        <v>123</v>
      </c>
      <c r="D134" s="63">
        <f>'T1 2024'!D134</f>
        <v>0</v>
      </c>
      <c r="E134" s="62">
        <f>'T1 2024'!E134</f>
        <v>0</v>
      </c>
      <c r="F134" s="62">
        <f>'T1 2024'!F134</f>
        <v>0</v>
      </c>
      <c r="G134" s="62">
        <f>'T1 2024'!G134</f>
        <v>0</v>
      </c>
      <c r="H134" s="393"/>
      <c r="I134" s="393"/>
      <c r="J134" s="71"/>
      <c r="K134" s="71"/>
      <c r="L134" s="71"/>
      <c r="M134" s="451">
        <f t="shared" si="38"/>
        <v>0</v>
      </c>
      <c r="N134" s="71"/>
      <c r="O134" s="72"/>
      <c r="P134" s="451">
        <f t="shared" si="39"/>
        <v>0</v>
      </c>
      <c r="Q134" s="452">
        <f t="shared" si="40"/>
        <v>0</v>
      </c>
      <c r="R134" s="68"/>
      <c r="S134" s="198"/>
      <c r="T134" s="70"/>
      <c r="U134" s="70"/>
      <c r="V134" s="398"/>
      <c r="W134" s="28">
        <f t="shared" si="41"/>
        <v>0</v>
      </c>
      <c r="X134" s="39">
        <f t="shared" si="42"/>
        <v>0</v>
      </c>
      <c r="Y134" s="68"/>
      <c r="Z134" s="67"/>
      <c r="AA134" s="67"/>
      <c r="AB134" s="69"/>
      <c r="AC134" s="68"/>
      <c r="AD134" s="69"/>
      <c r="AE134" s="199">
        <f t="shared" si="43"/>
        <v>0</v>
      </c>
      <c r="AF134" s="200" t="b">
        <f t="shared" si="45"/>
        <v>0</v>
      </c>
      <c r="AG134" s="201">
        <f t="shared" si="44"/>
        <v>0</v>
      </c>
      <c r="AH134" s="203">
        <f t="shared" si="46"/>
        <v>1</v>
      </c>
      <c r="AI134" s="3"/>
      <c r="AK134" s="382">
        <f t="shared" si="47"/>
        <v>0</v>
      </c>
      <c r="AL134" s="382">
        <f t="shared" si="48"/>
        <v>0</v>
      </c>
      <c r="AM134" s="382">
        <f t="shared" si="49"/>
        <v>0</v>
      </c>
      <c r="AN134" s="382">
        <f t="shared" si="50"/>
        <v>0</v>
      </c>
      <c r="AO134" s="382">
        <f t="shared" si="51"/>
        <v>0</v>
      </c>
      <c r="AP134" s="382">
        <f t="shared" si="52"/>
        <v>0</v>
      </c>
      <c r="AQ134" s="382">
        <f t="shared" si="53"/>
        <v>0</v>
      </c>
    </row>
    <row r="135" spans="2:43" x14ac:dyDescent="0.25">
      <c r="B135" s="1"/>
      <c r="C135" s="29">
        <f>'T1 2024'!C135</f>
        <v>124</v>
      </c>
      <c r="D135" s="63">
        <f>'T1 2024'!D135</f>
        <v>0</v>
      </c>
      <c r="E135" s="62">
        <f>'T1 2024'!E135</f>
        <v>0</v>
      </c>
      <c r="F135" s="62">
        <f>'T1 2024'!F135</f>
        <v>0</v>
      </c>
      <c r="G135" s="62">
        <f>'T1 2024'!G135</f>
        <v>0</v>
      </c>
      <c r="H135" s="393"/>
      <c r="I135" s="393"/>
      <c r="J135" s="71"/>
      <c r="K135" s="71"/>
      <c r="L135" s="71"/>
      <c r="M135" s="451">
        <f t="shared" si="38"/>
        <v>0</v>
      </c>
      <c r="N135" s="71"/>
      <c r="O135" s="72"/>
      <c r="P135" s="451">
        <f t="shared" si="39"/>
        <v>0</v>
      </c>
      <c r="Q135" s="452">
        <f t="shared" si="40"/>
        <v>0</v>
      </c>
      <c r="R135" s="68"/>
      <c r="S135" s="198"/>
      <c r="T135" s="70"/>
      <c r="U135" s="70"/>
      <c r="V135" s="398"/>
      <c r="W135" s="28">
        <f t="shared" si="41"/>
        <v>0</v>
      </c>
      <c r="X135" s="39">
        <f t="shared" si="42"/>
        <v>0</v>
      </c>
      <c r="Y135" s="68"/>
      <c r="Z135" s="67"/>
      <c r="AA135" s="67"/>
      <c r="AB135" s="69"/>
      <c r="AC135" s="68"/>
      <c r="AD135" s="69"/>
      <c r="AE135" s="199">
        <f t="shared" si="43"/>
        <v>0</v>
      </c>
      <c r="AF135" s="200" t="b">
        <f t="shared" si="45"/>
        <v>0</v>
      </c>
      <c r="AG135" s="201">
        <f t="shared" si="44"/>
        <v>0</v>
      </c>
      <c r="AH135" s="203">
        <f t="shared" si="46"/>
        <v>1</v>
      </c>
      <c r="AI135" s="3"/>
      <c r="AK135" s="382">
        <f t="shared" si="47"/>
        <v>0</v>
      </c>
      <c r="AL135" s="382">
        <f t="shared" si="48"/>
        <v>0</v>
      </c>
      <c r="AM135" s="382">
        <f t="shared" si="49"/>
        <v>0</v>
      </c>
      <c r="AN135" s="382">
        <f t="shared" si="50"/>
        <v>0</v>
      </c>
      <c r="AO135" s="382">
        <f t="shared" si="51"/>
        <v>0</v>
      </c>
      <c r="AP135" s="382">
        <f t="shared" si="52"/>
        <v>0</v>
      </c>
      <c r="AQ135" s="382">
        <f t="shared" si="53"/>
        <v>0</v>
      </c>
    </row>
    <row r="136" spans="2:43" x14ac:dyDescent="0.25">
      <c r="B136" s="1"/>
      <c r="C136" s="29">
        <f>'T1 2024'!C136</f>
        <v>125</v>
      </c>
      <c r="D136" s="63">
        <f>'T1 2024'!D136</f>
        <v>0</v>
      </c>
      <c r="E136" s="62">
        <f>'T1 2024'!E136</f>
        <v>0</v>
      </c>
      <c r="F136" s="62">
        <f>'T1 2024'!F136</f>
        <v>0</v>
      </c>
      <c r="G136" s="62">
        <f>'T1 2024'!G136</f>
        <v>0</v>
      </c>
      <c r="H136" s="393"/>
      <c r="I136" s="393"/>
      <c r="J136" s="71"/>
      <c r="K136" s="71"/>
      <c r="L136" s="71"/>
      <c r="M136" s="451">
        <f t="shared" si="38"/>
        <v>0</v>
      </c>
      <c r="N136" s="71"/>
      <c r="O136" s="72"/>
      <c r="P136" s="451">
        <f t="shared" si="39"/>
        <v>0</v>
      </c>
      <c r="Q136" s="452">
        <f t="shared" si="40"/>
        <v>0</v>
      </c>
      <c r="R136" s="68"/>
      <c r="S136" s="198"/>
      <c r="T136" s="70"/>
      <c r="U136" s="70"/>
      <c r="V136" s="398"/>
      <c r="W136" s="28">
        <f t="shared" si="41"/>
        <v>0</v>
      </c>
      <c r="X136" s="39">
        <f t="shared" si="42"/>
        <v>0</v>
      </c>
      <c r="Y136" s="68"/>
      <c r="Z136" s="67"/>
      <c r="AA136" s="67"/>
      <c r="AB136" s="69"/>
      <c r="AC136" s="68"/>
      <c r="AD136" s="69"/>
      <c r="AE136" s="199">
        <f t="shared" si="43"/>
        <v>0</v>
      </c>
      <c r="AF136" s="200" t="b">
        <f t="shared" si="45"/>
        <v>0</v>
      </c>
      <c r="AG136" s="201">
        <f t="shared" si="44"/>
        <v>0</v>
      </c>
      <c r="AH136" s="203">
        <f t="shared" si="46"/>
        <v>1</v>
      </c>
      <c r="AI136" s="3"/>
      <c r="AK136" s="382">
        <f t="shared" si="47"/>
        <v>0</v>
      </c>
      <c r="AL136" s="382">
        <f t="shared" si="48"/>
        <v>0</v>
      </c>
      <c r="AM136" s="382">
        <f t="shared" si="49"/>
        <v>0</v>
      </c>
      <c r="AN136" s="382">
        <f t="shared" si="50"/>
        <v>0</v>
      </c>
      <c r="AO136" s="382">
        <f t="shared" si="51"/>
        <v>0</v>
      </c>
      <c r="AP136" s="382">
        <f t="shared" si="52"/>
        <v>0</v>
      </c>
      <c r="AQ136" s="382">
        <f t="shared" si="53"/>
        <v>0</v>
      </c>
    </row>
    <row r="137" spans="2:43" x14ac:dyDescent="0.25">
      <c r="B137" s="1"/>
      <c r="C137" s="29">
        <f>'T1 2024'!C137</f>
        <v>126</v>
      </c>
      <c r="D137" s="63">
        <f>'T1 2024'!D137</f>
        <v>0</v>
      </c>
      <c r="E137" s="62">
        <f>'T1 2024'!E137</f>
        <v>0</v>
      </c>
      <c r="F137" s="62">
        <f>'T1 2024'!F137</f>
        <v>0</v>
      </c>
      <c r="G137" s="62">
        <f>'T1 2024'!G137</f>
        <v>0</v>
      </c>
      <c r="H137" s="393"/>
      <c r="I137" s="393"/>
      <c r="J137" s="71"/>
      <c r="K137" s="71"/>
      <c r="L137" s="71"/>
      <c r="M137" s="451">
        <f t="shared" si="38"/>
        <v>0</v>
      </c>
      <c r="N137" s="71"/>
      <c r="O137" s="72"/>
      <c r="P137" s="451">
        <f t="shared" si="39"/>
        <v>0</v>
      </c>
      <c r="Q137" s="452">
        <f t="shared" si="40"/>
        <v>0</v>
      </c>
      <c r="R137" s="68"/>
      <c r="S137" s="198"/>
      <c r="T137" s="70"/>
      <c r="U137" s="70"/>
      <c r="V137" s="398"/>
      <c r="W137" s="28">
        <f t="shared" si="41"/>
        <v>0</v>
      </c>
      <c r="X137" s="39">
        <f t="shared" si="42"/>
        <v>0</v>
      </c>
      <c r="Y137" s="68"/>
      <c r="Z137" s="67"/>
      <c r="AA137" s="67"/>
      <c r="AB137" s="69"/>
      <c r="AC137" s="68"/>
      <c r="AD137" s="69"/>
      <c r="AE137" s="199">
        <f t="shared" si="43"/>
        <v>0</v>
      </c>
      <c r="AF137" s="200" t="b">
        <f t="shared" si="45"/>
        <v>0</v>
      </c>
      <c r="AG137" s="201">
        <f t="shared" si="44"/>
        <v>0</v>
      </c>
      <c r="AH137" s="203">
        <f t="shared" si="46"/>
        <v>1</v>
      </c>
      <c r="AI137" s="3"/>
      <c r="AK137" s="382">
        <f t="shared" si="47"/>
        <v>0</v>
      </c>
      <c r="AL137" s="382">
        <f t="shared" si="48"/>
        <v>0</v>
      </c>
      <c r="AM137" s="382">
        <f t="shared" si="49"/>
        <v>0</v>
      </c>
      <c r="AN137" s="382">
        <f t="shared" si="50"/>
        <v>0</v>
      </c>
      <c r="AO137" s="382">
        <f t="shared" si="51"/>
        <v>0</v>
      </c>
      <c r="AP137" s="382">
        <f t="shared" si="52"/>
        <v>0</v>
      </c>
      <c r="AQ137" s="382">
        <f t="shared" si="53"/>
        <v>0</v>
      </c>
    </row>
    <row r="138" spans="2:43" x14ac:dyDescent="0.25">
      <c r="B138" s="1"/>
      <c r="C138" s="29">
        <f>'T1 2024'!C138</f>
        <v>127</v>
      </c>
      <c r="D138" s="63">
        <f>'T1 2024'!D138</f>
        <v>0</v>
      </c>
      <c r="E138" s="62">
        <f>'T1 2024'!E138</f>
        <v>0</v>
      </c>
      <c r="F138" s="62">
        <f>'T1 2024'!F138</f>
        <v>0</v>
      </c>
      <c r="G138" s="62">
        <f>'T1 2024'!G138</f>
        <v>0</v>
      </c>
      <c r="H138" s="393"/>
      <c r="I138" s="393"/>
      <c r="J138" s="71"/>
      <c r="K138" s="71"/>
      <c r="L138" s="71"/>
      <c r="M138" s="451">
        <f t="shared" si="38"/>
        <v>0</v>
      </c>
      <c r="N138" s="71"/>
      <c r="O138" s="72"/>
      <c r="P138" s="451">
        <f t="shared" si="39"/>
        <v>0</v>
      </c>
      <c r="Q138" s="452">
        <f t="shared" si="40"/>
        <v>0</v>
      </c>
      <c r="R138" s="68"/>
      <c r="S138" s="198"/>
      <c r="T138" s="70"/>
      <c r="U138" s="70"/>
      <c r="V138" s="398"/>
      <c r="W138" s="28">
        <f t="shared" si="41"/>
        <v>0</v>
      </c>
      <c r="X138" s="39">
        <f t="shared" si="42"/>
        <v>0</v>
      </c>
      <c r="Y138" s="68"/>
      <c r="Z138" s="67"/>
      <c r="AA138" s="67"/>
      <c r="AB138" s="69"/>
      <c r="AC138" s="68"/>
      <c r="AD138" s="69"/>
      <c r="AE138" s="199">
        <f t="shared" si="43"/>
        <v>0</v>
      </c>
      <c r="AF138" s="200" t="b">
        <f t="shared" si="45"/>
        <v>0</v>
      </c>
      <c r="AG138" s="201">
        <f t="shared" si="44"/>
        <v>0</v>
      </c>
      <c r="AH138" s="203">
        <f t="shared" si="46"/>
        <v>1</v>
      </c>
      <c r="AI138" s="3"/>
      <c r="AK138" s="382">
        <f t="shared" si="47"/>
        <v>0</v>
      </c>
      <c r="AL138" s="382">
        <f t="shared" si="48"/>
        <v>0</v>
      </c>
      <c r="AM138" s="382">
        <f t="shared" si="49"/>
        <v>0</v>
      </c>
      <c r="AN138" s="382">
        <f t="shared" si="50"/>
        <v>0</v>
      </c>
      <c r="AO138" s="382">
        <f t="shared" si="51"/>
        <v>0</v>
      </c>
      <c r="AP138" s="382">
        <f t="shared" si="52"/>
        <v>0</v>
      </c>
      <c r="AQ138" s="382">
        <f t="shared" si="53"/>
        <v>0</v>
      </c>
    </row>
    <row r="139" spans="2:43" x14ac:dyDescent="0.25">
      <c r="B139" s="1"/>
      <c r="C139" s="29">
        <f>'T1 2024'!C139</f>
        <v>128</v>
      </c>
      <c r="D139" s="63">
        <f>'T1 2024'!D139</f>
        <v>0</v>
      </c>
      <c r="E139" s="62">
        <f>'T1 2024'!E139</f>
        <v>0</v>
      </c>
      <c r="F139" s="62">
        <f>'T1 2024'!F139</f>
        <v>0</v>
      </c>
      <c r="G139" s="62">
        <f>'T1 2024'!G139</f>
        <v>0</v>
      </c>
      <c r="H139" s="393"/>
      <c r="I139" s="393"/>
      <c r="J139" s="71"/>
      <c r="K139" s="71"/>
      <c r="L139" s="71"/>
      <c r="M139" s="451">
        <f t="shared" si="38"/>
        <v>0</v>
      </c>
      <c r="N139" s="71"/>
      <c r="O139" s="72"/>
      <c r="P139" s="451">
        <f t="shared" si="39"/>
        <v>0</v>
      </c>
      <c r="Q139" s="452">
        <f t="shared" si="40"/>
        <v>0</v>
      </c>
      <c r="R139" s="68"/>
      <c r="S139" s="198"/>
      <c r="T139" s="70"/>
      <c r="U139" s="70"/>
      <c r="V139" s="398"/>
      <c r="W139" s="28">
        <f t="shared" si="41"/>
        <v>0</v>
      </c>
      <c r="X139" s="39">
        <f t="shared" si="42"/>
        <v>0</v>
      </c>
      <c r="Y139" s="68"/>
      <c r="Z139" s="67"/>
      <c r="AA139" s="67"/>
      <c r="AB139" s="69"/>
      <c r="AC139" s="68"/>
      <c r="AD139" s="69"/>
      <c r="AE139" s="199">
        <f t="shared" si="43"/>
        <v>0</v>
      </c>
      <c r="AF139" s="200" t="b">
        <f t="shared" si="45"/>
        <v>0</v>
      </c>
      <c r="AG139" s="201">
        <f t="shared" si="44"/>
        <v>0</v>
      </c>
      <c r="AH139" s="203">
        <f t="shared" si="46"/>
        <v>1</v>
      </c>
      <c r="AI139" s="3"/>
      <c r="AK139" s="382">
        <f t="shared" si="47"/>
        <v>0</v>
      </c>
      <c r="AL139" s="382">
        <f t="shared" si="48"/>
        <v>0</v>
      </c>
      <c r="AM139" s="382">
        <f t="shared" si="49"/>
        <v>0</v>
      </c>
      <c r="AN139" s="382">
        <f t="shared" si="50"/>
        <v>0</v>
      </c>
      <c r="AO139" s="382">
        <f t="shared" si="51"/>
        <v>0</v>
      </c>
      <c r="AP139" s="382">
        <f t="shared" si="52"/>
        <v>0</v>
      </c>
      <c r="AQ139" s="382">
        <f t="shared" si="53"/>
        <v>0</v>
      </c>
    </row>
    <row r="140" spans="2:43" x14ac:dyDescent="0.25">
      <c r="B140" s="1"/>
      <c r="C140" s="29">
        <f>'T1 2024'!C140</f>
        <v>129</v>
      </c>
      <c r="D140" s="63">
        <f>'T1 2024'!D140</f>
        <v>0</v>
      </c>
      <c r="E140" s="62">
        <f>'T1 2024'!E140</f>
        <v>0</v>
      </c>
      <c r="F140" s="62">
        <f>'T1 2024'!F140</f>
        <v>0</v>
      </c>
      <c r="G140" s="62">
        <f>'T1 2024'!G140</f>
        <v>0</v>
      </c>
      <c r="H140" s="393"/>
      <c r="I140" s="393"/>
      <c r="J140" s="71"/>
      <c r="K140" s="71"/>
      <c r="L140" s="71"/>
      <c r="M140" s="451">
        <f t="shared" si="38"/>
        <v>0</v>
      </c>
      <c r="N140" s="71"/>
      <c r="O140" s="72"/>
      <c r="P140" s="451">
        <f t="shared" si="39"/>
        <v>0</v>
      </c>
      <c r="Q140" s="452">
        <f t="shared" si="40"/>
        <v>0</v>
      </c>
      <c r="R140" s="68"/>
      <c r="S140" s="198"/>
      <c r="T140" s="70"/>
      <c r="U140" s="70"/>
      <c r="V140" s="398"/>
      <c r="W140" s="28">
        <f t="shared" si="41"/>
        <v>0</v>
      </c>
      <c r="X140" s="39">
        <f t="shared" si="42"/>
        <v>0</v>
      </c>
      <c r="Y140" s="68"/>
      <c r="Z140" s="67"/>
      <c r="AA140" s="67"/>
      <c r="AB140" s="69"/>
      <c r="AC140" s="68"/>
      <c r="AD140" s="69"/>
      <c r="AE140" s="199">
        <f t="shared" si="43"/>
        <v>0</v>
      </c>
      <c r="AF140" s="200" t="b">
        <f t="shared" si="45"/>
        <v>0</v>
      </c>
      <c r="AG140" s="201">
        <f t="shared" ref="AG140:AG171" si="54">AF140+X140+Q140</f>
        <v>0</v>
      </c>
      <c r="AH140" s="203">
        <f t="shared" si="46"/>
        <v>1</v>
      </c>
      <c r="AI140" s="3"/>
      <c r="AK140" s="382">
        <f t="shared" si="47"/>
        <v>0</v>
      </c>
      <c r="AL140" s="382">
        <f t="shared" si="48"/>
        <v>0</v>
      </c>
      <c r="AM140" s="382">
        <f t="shared" si="49"/>
        <v>0</v>
      </c>
      <c r="AN140" s="382">
        <f t="shared" si="50"/>
        <v>0</v>
      </c>
      <c r="AO140" s="382">
        <f t="shared" si="51"/>
        <v>0</v>
      </c>
      <c r="AP140" s="382">
        <f t="shared" si="52"/>
        <v>0</v>
      </c>
      <c r="AQ140" s="382">
        <f t="shared" si="53"/>
        <v>0</v>
      </c>
    </row>
    <row r="141" spans="2:43" x14ac:dyDescent="0.25">
      <c r="B141" s="1"/>
      <c r="C141" s="29">
        <f>'T1 2024'!C141</f>
        <v>130</v>
      </c>
      <c r="D141" s="63">
        <f>'T1 2024'!D141</f>
        <v>0</v>
      </c>
      <c r="E141" s="62">
        <f>'T1 2024'!E141</f>
        <v>0</v>
      </c>
      <c r="F141" s="62">
        <f>'T1 2024'!F141</f>
        <v>0</v>
      </c>
      <c r="G141" s="62">
        <f>'T1 2024'!G141</f>
        <v>0</v>
      </c>
      <c r="H141" s="393"/>
      <c r="I141" s="393"/>
      <c r="J141" s="71"/>
      <c r="K141" s="71"/>
      <c r="L141" s="71"/>
      <c r="M141" s="451">
        <f t="shared" ref="M141:M204" si="55">((SUM(H141:L141))/50)*29</f>
        <v>0</v>
      </c>
      <c r="N141" s="71"/>
      <c r="O141" s="72"/>
      <c r="P141" s="451">
        <f t="shared" ref="P141:P204" si="56">(SUM(N141:O141)/20)*11</f>
        <v>0</v>
      </c>
      <c r="Q141" s="452">
        <f t="shared" ref="Q141:Q204" si="57">P141+M141</f>
        <v>0</v>
      </c>
      <c r="R141" s="68"/>
      <c r="S141" s="198"/>
      <c r="T141" s="70"/>
      <c r="U141" s="70"/>
      <c r="V141" s="398"/>
      <c r="W141" s="28">
        <f t="shared" ref="W141:W204" si="58">SUM(R141:V141)</f>
        <v>0</v>
      </c>
      <c r="X141" s="39">
        <f t="shared" ref="X141:X204" si="59">(W141/5)*3.5</f>
        <v>0</v>
      </c>
      <c r="Y141" s="68"/>
      <c r="Z141" s="67"/>
      <c r="AA141" s="67"/>
      <c r="AB141" s="69"/>
      <c r="AC141" s="68"/>
      <c r="AD141" s="69"/>
      <c r="AE141" s="199">
        <f t="shared" ref="AE141:AE204" si="60">COUNT(Y141:AD141)</f>
        <v>0</v>
      </c>
      <c r="AF141" s="200" t="b">
        <f t="shared" si="45"/>
        <v>0</v>
      </c>
      <c r="AG141" s="201">
        <f t="shared" si="54"/>
        <v>0</v>
      </c>
      <c r="AH141" s="203">
        <f t="shared" si="46"/>
        <v>1</v>
      </c>
      <c r="AI141" s="3"/>
      <c r="AK141" s="382">
        <f t="shared" si="47"/>
        <v>0</v>
      </c>
      <c r="AL141" s="382">
        <f t="shared" si="48"/>
        <v>0</v>
      </c>
      <c r="AM141" s="382">
        <f t="shared" si="49"/>
        <v>0</v>
      </c>
      <c r="AN141" s="382">
        <f t="shared" si="50"/>
        <v>0</v>
      </c>
      <c r="AO141" s="382">
        <f t="shared" si="51"/>
        <v>0</v>
      </c>
      <c r="AP141" s="382">
        <f t="shared" si="52"/>
        <v>0</v>
      </c>
      <c r="AQ141" s="382">
        <f t="shared" si="53"/>
        <v>0</v>
      </c>
    </row>
    <row r="142" spans="2:43" x14ac:dyDescent="0.25">
      <c r="B142" s="1"/>
      <c r="C142" s="29">
        <f>'T1 2024'!C142</f>
        <v>131</v>
      </c>
      <c r="D142" s="63">
        <f>'T1 2024'!D142</f>
        <v>0</v>
      </c>
      <c r="E142" s="62">
        <f>'T1 2024'!E142</f>
        <v>0</v>
      </c>
      <c r="F142" s="62">
        <f>'T1 2024'!F142</f>
        <v>0</v>
      </c>
      <c r="G142" s="62">
        <f>'T1 2024'!G142</f>
        <v>0</v>
      </c>
      <c r="H142" s="393"/>
      <c r="I142" s="393"/>
      <c r="J142" s="71"/>
      <c r="K142" s="71"/>
      <c r="L142" s="71"/>
      <c r="M142" s="451">
        <f t="shared" si="55"/>
        <v>0</v>
      </c>
      <c r="N142" s="71"/>
      <c r="O142" s="72"/>
      <c r="P142" s="451">
        <f t="shared" si="56"/>
        <v>0</v>
      </c>
      <c r="Q142" s="452">
        <f t="shared" si="57"/>
        <v>0</v>
      </c>
      <c r="R142" s="68"/>
      <c r="S142" s="198"/>
      <c r="T142" s="70"/>
      <c r="U142" s="70"/>
      <c r="V142" s="398"/>
      <c r="W142" s="28">
        <f t="shared" si="58"/>
        <v>0</v>
      </c>
      <c r="X142" s="39">
        <f t="shared" si="59"/>
        <v>0</v>
      </c>
      <c r="Y142" s="68"/>
      <c r="Z142" s="67"/>
      <c r="AA142" s="67"/>
      <c r="AB142" s="69"/>
      <c r="AC142" s="68"/>
      <c r="AD142" s="69"/>
      <c r="AE142" s="199">
        <f t="shared" si="60"/>
        <v>0</v>
      </c>
      <c r="AF142" s="200" t="b">
        <f t="shared" si="45"/>
        <v>0</v>
      </c>
      <c r="AG142" s="201">
        <f t="shared" si="54"/>
        <v>0</v>
      </c>
      <c r="AH142" s="203">
        <f t="shared" si="46"/>
        <v>1</v>
      </c>
      <c r="AI142" s="3"/>
      <c r="AK142" s="382">
        <f t="shared" si="47"/>
        <v>0</v>
      </c>
      <c r="AL142" s="382">
        <f t="shared" si="48"/>
        <v>0</v>
      </c>
      <c r="AM142" s="382">
        <f t="shared" si="49"/>
        <v>0</v>
      </c>
      <c r="AN142" s="382">
        <f t="shared" si="50"/>
        <v>0</v>
      </c>
      <c r="AO142" s="382">
        <f t="shared" si="51"/>
        <v>0</v>
      </c>
      <c r="AP142" s="382">
        <f t="shared" si="52"/>
        <v>0</v>
      </c>
      <c r="AQ142" s="382">
        <f t="shared" si="53"/>
        <v>0</v>
      </c>
    </row>
    <row r="143" spans="2:43" x14ac:dyDescent="0.25">
      <c r="B143" s="1"/>
      <c r="C143" s="29">
        <f>'T1 2024'!C143</f>
        <v>132</v>
      </c>
      <c r="D143" s="63">
        <f>'T1 2024'!D143</f>
        <v>0</v>
      </c>
      <c r="E143" s="62">
        <f>'T1 2024'!E143</f>
        <v>0</v>
      </c>
      <c r="F143" s="62">
        <f>'T1 2024'!F143</f>
        <v>0</v>
      </c>
      <c r="G143" s="62">
        <f>'T1 2024'!G143</f>
        <v>0</v>
      </c>
      <c r="H143" s="393"/>
      <c r="I143" s="393"/>
      <c r="J143" s="71"/>
      <c r="K143" s="71"/>
      <c r="L143" s="71"/>
      <c r="M143" s="451">
        <f t="shared" si="55"/>
        <v>0</v>
      </c>
      <c r="N143" s="71"/>
      <c r="O143" s="72"/>
      <c r="P143" s="451">
        <f t="shared" si="56"/>
        <v>0</v>
      </c>
      <c r="Q143" s="452">
        <f t="shared" si="57"/>
        <v>0</v>
      </c>
      <c r="R143" s="68"/>
      <c r="S143" s="198"/>
      <c r="T143" s="70"/>
      <c r="U143" s="70"/>
      <c r="V143" s="398"/>
      <c r="W143" s="28">
        <f t="shared" si="58"/>
        <v>0</v>
      </c>
      <c r="X143" s="39">
        <f t="shared" si="59"/>
        <v>0</v>
      </c>
      <c r="Y143" s="68"/>
      <c r="Z143" s="67"/>
      <c r="AA143" s="67"/>
      <c r="AB143" s="69"/>
      <c r="AC143" s="68"/>
      <c r="AD143" s="69"/>
      <c r="AE143" s="199">
        <f t="shared" si="60"/>
        <v>0</v>
      </c>
      <c r="AF143" s="200" t="b">
        <f t="shared" si="45"/>
        <v>0</v>
      </c>
      <c r="AG143" s="201">
        <f t="shared" si="54"/>
        <v>0</v>
      </c>
      <c r="AH143" s="203">
        <f t="shared" si="46"/>
        <v>1</v>
      </c>
      <c r="AI143" s="3"/>
      <c r="AK143" s="382">
        <f t="shared" si="47"/>
        <v>0</v>
      </c>
      <c r="AL143" s="382">
        <f t="shared" si="48"/>
        <v>0</v>
      </c>
      <c r="AM143" s="382">
        <f t="shared" si="49"/>
        <v>0</v>
      </c>
      <c r="AN143" s="382">
        <f t="shared" si="50"/>
        <v>0</v>
      </c>
      <c r="AO143" s="382">
        <f t="shared" si="51"/>
        <v>0</v>
      </c>
      <c r="AP143" s="382">
        <f t="shared" si="52"/>
        <v>0</v>
      </c>
      <c r="AQ143" s="382">
        <f t="shared" si="53"/>
        <v>0</v>
      </c>
    </row>
    <row r="144" spans="2:43" x14ac:dyDescent="0.25">
      <c r="B144" s="1"/>
      <c r="C144" s="29">
        <f>'T1 2024'!C144</f>
        <v>133</v>
      </c>
      <c r="D144" s="63">
        <f>'T1 2024'!D144</f>
        <v>0</v>
      </c>
      <c r="E144" s="62">
        <f>'T1 2024'!E144</f>
        <v>0</v>
      </c>
      <c r="F144" s="62">
        <f>'T1 2024'!F144</f>
        <v>0</v>
      </c>
      <c r="G144" s="62">
        <f>'T1 2024'!G144</f>
        <v>0</v>
      </c>
      <c r="H144" s="393"/>
      <c r="I144" s="393"/>
      <c r="J144" s="71"/>
      <c r="K144" s="71"/>
      <c r="L144" s="71"/>
      <c r="M144" s="451">
        <f t="shared" si="55"/>
        <v>0</v>
      </c>
      <c r="N144" s="71"/>
      <c r="O144" s="72"/>
      <c r="P144" s="451">
        <f t="shared" si="56"/>
        <v>0</v>
      </c>
      <c r="Q144" s="452">
        <f t="shared" si="57"/>
        <v>0</v>
      </c>
      <c r="R144" s="68"/>
      <c r="S144" s="198"/>
      <c r="T144" s="70"/>
      <c r="U144" s="70"/>
      <c r="V144" s="398"/>
      <c r="W144" s="28">
        <f t="shared" si="58"/>
        <v>0</v>
      </c>
      <c r="X144" s="39">
        <f t="shared" si="59"/>
        <v>0</v>
      </c>
      <c r="Y144" s="68"/>
      <c r="Z144" s="67"/>
      <c r="AA144" s="67"/>
      <c r="AB144" s="69"/>
      <c r="AC144" s="68"/>
      <c r="AD144" s="69"/>
      <c r="AE144" s="199">
        <f t="shared" si="60"/>
        <v>0</v>
      </c>
      <c r="AF144" s="200" t="b">
        <f t="shared" si="45"/>
        <v>0</v>
      </c>
      <c r="AG144" s="201">
        <f t="shared" si="54"/>
        <v>0</v>
      </c>
      <c r="AH144" s="203">
        <f t="shared" si="46"/>
        <v>1</v>
      </c>
      <c r="AI144" s="3"/>
      <c r="AK144" s="382">
        <f t="shared" si="47"/>
        <v>0</v>
      </c>
      <c r="AL144" s="382">
        <f t="shared" si="48"/>
        <v>0</v>
      </c>
      <c r="AM144" s="382">
        <f t="shared" si="49"/>
        <v>0</v>
      </c>
      <c r="AN144" s="382">
        <f t="shared" si="50"/>
        <v>0</v>
      </c>
      <c r="AO144" s="382">
        <f t="shared" si="51"/>
        <v>0</v>
      </c>
      <c r="AP144" s="382">
        <f t="shared" si="52"/>
        <v>0</v>
      </c>
      <c r="AQ144" s="382">
        <f t="shared" si="53"/>
        <v>0</v>
      </c>
    </row>
    <row r="145" spans="2:43" x14ac:dyDescent="0.25">
      <c r="B145" s="1"/>
      <c r="C145" s="29">
        <f>'T1 2024'!C145</f>
        <v>134</v>
      </c>
      <c r="D145" s="63">
        <f>'T1 2024'!D145</f>
        <v>0</v>
      </c>
      <c r="E145" s="62">
        <f>'T1 2024'!E145</f>
        <v>0</v>
      </c>
      <c r="F145" s="62">
        <f>'T1 2024'!F145</f>
        <v>0</v>
      </c>
      <c r="G145" s="62">
        <f>'T1 2024'!G145</f>
        <v>0</v>
      </c>
      <c r="H145" s="393"/>
      <c r="I145" s="393"/>
      <c r="J145" s="71"/>
      <c r="K145" s="71"/>
      <c r="L145" s="71"/>
      <c r="M145" s="451">
        <f t="shared" si="55"/>
        <v>0</v>
      </c>
      <c r="N145" s="71"/>
      <c r="O145" s="72"/>
      <c r="P145" s="451">
        <f t="shared" si="56"/>
        <v>0</v>
      </c>
      <c r="Q145" s="452">
        <f t="shared" si="57"/>
        <v>0</v>
      </c>
      <c r="R145" s="68"/>
      <c r="S145" s="198"/>
      <c r="T145" s="70"/>
      <c r="U145" s="70"/>
      <c r="V145" s="398"/>
      <c r="W145" s="28">
        <f t="shared" si="58"/>
        <v>0</v>
      </c>
      <c r="X145" s="39">
        <f t="shared" si="59"/>
        <v>0</v>
      </c>
      <c r="Y145" s="68"/>
      <c r="Z145" s="67"/>
      <c r="AA145" s="67"/>
      <c r="AB145" s="69"/>
      <c r="AC145" s="68"/>
      <c r="AD145" s="69"/>
      <c r="AE145" s="199">
        <f t="shared" si="60"/>
        <v>0</v>
      </c>
      <c r="AF145" s="200" t="b">
        <f t="shared" si="45"/>
        <v>0</v>
      </c>
      <c r="AG145" s="201">
        <f t="shared" si="54"/>
        <v>0</v>
      </c>
      <c r="AH145" s="203">
        <f t="shared" si="46"/>
        <v>1</v>
      </c>
      <c r="AI145" s="3"/>
      <c r="AK145" s="382">
        <f t="shared" si="47"/>
        <v>0</v>
      </c>
      <c r="AL145" s="382">
        <f t="shared" si="48"/>
        <v>0</v>
      </c>
      <c r="AM145" s="382">
        <f t="shared" si="49"/>
        <v>0</v>
      </c>
      <c r="AN145" s="382">
        <f t="shared" si="50"/>
        <v>0</v>
      </c>
      <c r="AO145" s="382">
        <f t="shared" si="51"/>
        <v>0</v>
      </c>
      <c r="AP145" s="382">
        <f t="shared" si="52"/>
        <v>0</v>
      </c>
      <c r="AQ145" s="382">
        <f t="shared" si="53"/>
        <v>0</v>
      </c>
    </row>
    <row r="146" spans="2:43" x14ac:dyDescent="0.25">
      <c r="B146" s="1"/>
      <c r="C146" s="29">
        <f>'T1 2024'!C146</f>
        <v>135</v>
      </c>
      <c r="D146" s="63">
        <f>'T1 2024'!D146</f>
        <v>0</v>
      </c>
      <c r="E146" s="62">
        <f>'T1 2024'!E146</f>
        <v>0</v>
      </c>
      <c r="F146" s="62">
        <f>'T1 2024'!F146</f>
        <v>0</v>
      </c>
      <c r="G146" s="62">
        <f>'T1 2024'!G146</f>
        <v>0</v>
      </c>
      <c r="H146" s="393"/>
      <c r="I146" s="393"/>
      <c r="J146" s="71"/>
      <c r="K146" s="71"/>
      <c r="L146" s="71"/>
      <c r="M146" s="451">
        <f t="shared" si="55"/>
        <v>0</v>
      </c>
      <c r="N146" s="71"/>
      <c r="O146" s="72"/>
      <c r="P146" s="451">
        <f t="shared" si="56"/>
        <v>0</v>
      </c>
      <c r="Q146" s="452">
        <f t="shared" si="57"/>
        <v>0</v>
      </c>
      <c r="R146" s="68"/>
      <c r="S146" s="198"/>
      <c r="T146" s="70"/>
      <c r="U146" s="70"/>
      <c r="V146" s="398"/>
      <c r="W146" s="28">
        <f t="shared" si="58"/>
        <v>0</v>
      </c>
      <c r="X146" s="39">
        <f t="shared" si="59"/>
        <v>0</v>
      </c>
      <c r="Y146" s="68"/>
      <c r="Z146" s="67"/>
      <c r="AA146" s="67"/>
      <c r="AB146" s="69"/>
      <c r="AC146" s="68"/>
      <c r="AD146" s="69"/>
      <c r="AE146" s="199">
        <f t="shared" si="60"/>
        <v>0</v>
      </c>
      <c r="AF146" s="200" t="b">
        <f t="shared" si="45"/>
        <v>0</v>
      </c>
      <c r="AG146" s="201">
        <f t="shared" si="54"/>
        <v>0</v>
      </c>
      <c r="AH146" s="203">
        <f t="shared" si="46"/>
        <v>1</v>
      </c>
      <c r="AI146" s="3"/>
      <c r="AK146" s="382">
        <f t="shared" si="47"/>
        <v>0</v>
      </c>
      <c r="AL146" s="382">
        <f t="shared" si="48"/>
        <v>0</v>
      </c>
      <c r="AM146" s="382">
        <f t="shared" si="49"/>
        <v>0</v>
      </c>
      <c r="AN146" s="382">
        <f t="shared" si="50"/>
        <v>0</v>
      </c>
      <c r="AO146" s="382">
        <f t="shared" si="51"/>
        <v>0</v>
      </c>
      <c r="AP146" s="382">
        <f t="shared" si="52"/>
        <v>0</v>
      </c>
      <c r="AQ146" s="382">
        <f t="shared" si="53"/>
        <v>0</v>
      </c>
    </row>
    <row r="147" spans="2:43" x14ac:dyDescent="0.25">
      <c r="B147" s="1"/>
      <c r="C147" s="29">
        <f>'T1 2024'!C147</f>
        <v>136</v>
      </c>
      <c r="D147" s="63">
        <f>'T1 2024'!D147</f>
        <v>0</v>
      </c>
      <c r="E147" s="62">
        <f>'T1 2024'!E147</f>
        <v>0</v>
      </c>
      <c r="F147" s="62">
        <f>'T1 2024'!F147</f>
        <v>0</v>
      </c>
      <c r="G147" s="62">
        <f>'T1 2024'!G147</f>
        <v>0</v>
      </c>
      <c r="H147" s="393"/>
      <c r="I147" s="393"/>
      <c r="J147" s="71"/>
      <c r="K147" s="71"/>
      <c r="L147" s="71"/>
      <c r="M147" s="451">
        <f t="shared" si="55"/>
        <v>0</v>
      </c>
      <c r="N147" s="71"/>
      <c r="O147" s="72"/>
      <c r="P147" s="451">
        <f t="shared" si="56"/>
        <v>0</v>
      </c>
      <c r="Q147" s="452">
        <f t="shared" si="57"/>
        <v>0</v>
      </c>
      <c r="R147" s="68"/>
      <c r="S147" s="198"/>
      <c r="T147" s="70"/>
      <c r="U147" s="70"/>
      <c r="V147" s="398"/>
      <c r="W147" s="28">
        <f t="shared" si="58"/>
        <v>0</v>
      </c>
      <c r="X147" s="39">
        <f t="shared" si="59"/>
        <v>0</v>
      </c>
      <c r="Y147" s="68"/>
      <c r="Z147" s="67"/>
      <c r="AA147" s="67"/>
      <c r="AB147" s="69"/>
      <c r="AC147" s="68"/>
      <c r="AD147" s="69"/>
      <c r="AE147" s="199">
        <f t="shared" si="60"/>
        <v>0</v>
      </c>
      <c r="AF147" s="200" t="b">
        <f t="shared" si="45"/>
        <v>0</v>
      </c>
      <c r="AG147" s="201">
        <f t="shared" si="54"/>
        <v>0</v>
      </c>
      <c r="AH147" s="203">
        <f t="shared" si="46"/>
        <v>1</v>
      </c>
      <c r="AI147" s="3"/>
      <c r="AK147" s="382">
        <f t="shared" si="47"/>
        <v>0</v>
      </c>
      <c r="AL147" s="382">
        <f t="shared" si="48"/>
        <v>0</v>
      </c>
      <c r="AM147" s="382">
        <f t="shared" si="49"/>
        <v>0</v>
      </c>
      <c r="AN147" s="382">
        <f t="shared" si="50"/>
        <v>0</v>
      </c>
      <c r="AO147" s="382">
        <f t="shared" si="51"/>
        <v>0</v>
      </c>
      <c r="AP147" s="382">
        <f t="shared" si="52"/>
        <v>0</v>
      </c>
      <c r="AQ147" s="382">
        <f t="shared" si="53"/>
        <v>0</v>
      </c>
    </row>
    <row r="148" spans="2:43" x14ac:dyDescent="0.25">
      <c r="B148" s="1"/>
      <c r="C148" s="29">
        <f>'T1 2024'!C148</f>
        <v>137</v>
      </c>
      <c r="D148" s="63">
        <f>'T1 2024'!D148</f>
        <v>0</v>
      </c>
      <c r="E148" s="62">
        <f>'T1 2024'!E148</f>
        <v>0</v>
      </c>
      <c r="F148" s="62">
        <f>'T1 2024'!F148</f>
        <v>0</v>
      </c>
      <c r="G148" s="62">
        <f>'T1 2024'!G148</f>
        <v>0</v>
      </c>
      <c r="H148" s="393"/>
      <c r="I148" s="393"/>
      <c r="J148" s="71"/>
      <c r="K148" s="71"/>
      <c r="L148" s="71"/>
      <c r="M148" s="451">
        <f t="shared" si="55"/>
        <v>0</v>
      </c>
      <c r="N148" s="71"/>
      <c r="O148" s="72"/>
      <c r="P148" s="451">
        <f t="shared" si="56"/>
        <v>0</v>
      </c>
      <c r="Q148" s="452">
        <f t="shared" si="57"/>
        <v>0</v>
      </c>
      <c r="R148" s="68"/>
      <c r="S148" s="198"/>
      <c r="T148" s="70"/>
      <c r="U148" s="70"/>
      <c r="V148" s="398"/>
      <c r="W148" s="28">
        <f t="shared" si="58"/>
        <v>0</v>
      </c>
      <c r="X148" s="39">
        <f t="shared" si="59"/>
        <v>0</v>
      </c>
      <c r="Y148" s="68"/>
      <c r="Z148" s="67"/>
      <c r="AA148" s="67"/>
      <c r="AB148" s="69"/>
      <c r="AC148" s="68"/>
      <c r="AD148" s="69"/>
      <c r="AE148" s="199">
        <f t="shared" si="60"/>
        <v>0</v>
      </c>
      <c r="AF148" s="200" t="b">
        <f t="shared" si="45"/>
        <v>0</v>
      </c>
      <c r="AG148" s="201">
        <f t="shared" si="54"/>
        <v>0</v>
      </c>
      <c r="AH148" s="203">
        <f t="shared" si="46"/>
        <v>1</v>
      </c>
      <c r="AI148" s="3"/>
      <c r="AK148" s="382">
        <f t="shared" si="47"/>
        <v>0</v>
      </c>
      <c r="AL148" s="382">
        <f t="shared" si="48"/>
        <v>0</v>
      </c>
      <c r="AM148" s="382">
        <f t="shared" si="49"/>
        <v>0</v>
      </c>
      <c r="AN148" s="382">
        <f t="shared" si="50"/>
        <v>0</v>
      </c>
      <c r="AO148" s="382">
        <f t="shared" si="51"/>
        <v>0</v>
      </c>
      <c r="AP148" s="382">
        <f t="shared" si="52"/>
        <v>0</v>
      </c>
      <c r="AQ148" s="382">
        <f t="shared" si="53"/>
        <v>0</v>
      </c>
    </row>
    <row r="149" spans="2:43" x14ac:dyDescent="0.25">
      <c r="B149" s="1"/>
      <c r="C149" s="29">
        <f>'T1 2024'!C149</f>
        <v>138</v>
      </c>
      <c r="D149" s="63">
        <f>'T1 2024'!D149</f>
        <v>0</v>
      </c>
      <c r="E149" s="62">
        <f>'T1 2024'!E149</f>
        <v>0</v>
      </c>
      <c r="F149" s="62">
        <f>'T1 2024'!F149</f>
        <v>0</v>
      </c>
      <c r="G149" s="62">
        <f>'T1 2024'!G149</f>
        <v>0</v>
      </c>
      <c r="H149" s="393"/>
      <c r="I149" s="393"/>
      <c r="J149" s="71"/>
      <c r="K149" s="71"/>
      <c r="L149" s="71"/>
      <c r="M149" s="451">
        <f t="shared" si="55"/>
        <v>0</v>
      </c>
      <c r="N149" s="71"/>
      <c r="O149" s="72"/>
      <c r="P149" s="451">
        <f t="shared" si="56"/>
        <v>0</v>
      </c>
      <c r="Q149" s="452">
        <f t="shared" si="57"/>
        <v>0</v>
      </c>
      <c r="R149" s="68"/>
      <c r="S149" s="198"/>
      <c r="T149" s="70"/>
      <c r="U149" s="70"/>
      <c r="V149" s="398"/>
      <c r="W149" s="28">
        <f t="shared" si="58"/>
        <v>0</v>
      </c>
      <c r="X149" s="39">
        <f t="shared" si="59"/>
        <v>0</v>
      </c>
      <c r="Y149" s="68"/>
      <c r="Z149" s="67"/>
      <c r="AA149" s="67"/>
      <c r="AB149" s="69"/>
      <c r="AC149" s="68"/>
      <c r="AD149" s="69"/>
      <c r="AE149" s="199">
        <f t="shared" si="60"/>
        <v>0</v>
      </c>
      <c r="AF149" s="200" t="b">
        <f t="shared" si="45"/>
        <v>0</v>
      </c>
      <c r="AG149" s="201">
        <f t="shared" si="54"/>
        <v>0</v>
      </c>
      <c r="AH149" s="203">
        <f t="shared" si="46"/>
        <v>1</v>
      </c>
      <c r="AI149" s="3"/>
      <c r="AK149" s="382">
        <f t="shared" si="47"/>
        <v>0</v>
      </c>
      <c r="AL149" s="382">
        <f t="shared" si="48"/>
        <v>0</v>
      </c>
      <c r="AM149" s="382">
        <f t="shared" si="49"/>
        <v>0</v>
      </c>
      <c r="AN149" s="382">
        <f t="shared" si="50"/>
        <v>0</v>
      </c>
      <c r="AO149" s="382">
        <f t="shared" si="51"/>
        <v>0</v>
      </c>
      <c r="AP149" s="382">
        <f t="shared" si="52"/>
        <v>0</v>
      </c>
      <c r="AQ149" s="382">
        <f t="shared" si="53"/>
        <v>0</v>
      </c>
    </row>
    <row r="150" spans="2:43" x14ac:dyDescent="0.25">
      <c r="B150" s="1"/>
      <c r="C150" s="29">
        <f>'T1 2024'!C150</f>
        <v>139</v>
      </c>
      <c r="D150" s="63">
        <f>'T1 2024'!D150</f>
        <v>0</v>
      </c>
      <c r="E150" s="62">
        <f>'T1 2024'!E150</f>
        <v>0</v>
      </c>
      <c r="F150" s="62">
        <f>'T1 2024'!F150</f>
        <v>0</v>
      </c>
      <c r="G150" s="62">
        <f>'T1 2024'!G150</f>
        <v>0</v>
      </c>
      <c r="H150" s="393"/>
      <c r="I150" s="393"/>
      <c r="J150" s="71"/>
      <c r="K150" s="71"/>
      <c r="L150" s="71"/>
      <c r="M150" s="451">
        <f t="shared" si="55"/>
        <v>0</v>
      </c>
      <c r="N150" s="71"/>
      <c r="O150" s="72"/>
      <c r="P150" s="451">
        <f t="shared" si="56"/>
        <v>0</v>
      </c>
      <c r="Q150" s="452">
        <f t="shared" si="57"/>
        <v>0</v>
      </c>
      <c r="R150" s="68"/>
      <c r="S150" s="198"/>
      <c r="T150" s="70"/>
      <c r="U150" s="70"/>
      <c r="V150" s="398"/>
      <c r="W150" s="28">
        <f t="shared" si="58"/>
        <v>0</v>
      </c>
      <c r="X150" s="39">
        <f t="shared" si="59"/>
        <v>0</v>
      </c>
      <c r="Y150" s="68"/>
      <c r="Z150" s="67"/>
      <c r="AA150" s="67"/>
      <c r="AB150" s="69"/>
      <c r="AC150" s="68"/>
      <c r="AD150" s="69"/>
      <c r="AE150" s="199">
        <f t="shared" si="60"/>
        <v>0</v>
      </c>
      <c r="AF150" s="200" t="b">
        <f t="shared" si="45"/>
        <v>0</v>
      </c>
      <c r="AG150" s="201">
        <f t="shared" si="54"/>
        <v>0</v>
      </c>
      <c r="AH150" s="203">
        <f t="shared" si="46"/>
        <v>1</v>
      </c>
      <c r="AI150" s="3"/>
      <c r="AK150" s="382">
        <f t="shared" si="47"/>
        <v>0</v>
      </c>
      <c r="AL150" s="382">
        <f t="shared" si="48"/>
        <v>0</v>
      </c>
      <c r="AM150" s="382">
        <f t="shared" si="49"/>
        <v>0</v>
      </c>
      <c r="AN150" s="382">
        <f t="shared" si="50"/>
        <v>0</v>
      </c>
      <c r="AO150" s="382">
        <f t="shared" si="51"/>
        <v>0</v>
      </c>
      <c r="AP150" s="382">
        <f t="shared" si="52"/>
        <v>0</v>
      </c>
      <c r="AQ150" s="382">
        <f t="shared" si="53"/>
        <v>0</v>
      </c>
    </row>
    <row r="151" spans="2:43" x14ac:dyDescent="0.25">
      <c r="B151" s="1"/>
      <c r="C151" s="29">
        <f>'T1 2024'!C151</f>
        <v>140</v>
      </c>
      <c r="D151" s="63">
        <f>'T1 2024'!D151</f>
        <v>0</v>
      </c>
      <c r="E151" s="62">
        <f>'T1 2024'!E151</f>
        <v>0</v>
      </c>
      <c r="F151" s="62">
        <f>'T1 2024'!F151</f>
        <v>0</v>
      </c>
      <c r="G151" s="62">
        <f>'T1 2024'!G151</f>
        <v>0</v>
      </c>
      <c r="H151" s="393"/>
      <c r="I151" s="393"/>
      <c r="J151" s="71"/>
      <c r="K151" s="71"/>
      <c r="L151" s="71"/>
      <c r="M151" s="451">
        <f t="shared" si="55"/>
        <v>0</v>
      </c>
      <c r="N151" s="71"/>
      <c r="O151" s="72"/>
      <c r="P151" s="451">
        <f t="shared" si="56"/>
        <v>0</v>
      </c>
      <c r="Q151" s="452">
        <f t="shared" si="57"/>
        <v>0</v>
      </c>
      <c r="R151" s="68"/>
      <c r="S151" s="198"/>
      <c r="T151" s="70"/>
      <c r="U151" s="70"/>
      <c r="V151" s="398"/>
      <c r="W151" s="28">
        <f t="shared" si="58"/>
        <v>0</v>
      </c>
      <c r="X151" s="39">
        <f t="shared" si="59"/>
        <v>0</v>
      </c>
      <c r="Y151" s="68"/>
      <c r="Z151" s="67"/>
      <c r="AA151" s="67"/>
      <c r="AB151" s="69"/>
      <c r="AC151" s="68"/>
      <c r="AD151" s="69"/>
      <c r="AE151" s="199">
        <f t="shared" si="60"/>
        <v>0</v>
      </c>
      <c r="AF151" s="200" t="b">
        <f t="shared" si="45"/>
        <v>0</v>
      </c>
      <c r="AG151" s="201">
        <f t="shared" si="54"/>
        <v>0</v>
      </c>
      <c r="AH151" s="203">
        <f t="shared" si="46"/>
        <v>1</v>
      </c>
      <c r="AI151" s="3"/>
      <c r="AK151" s="382">
        <f t="shared" si="47"/>
        <v>0</v>
      </c>
      <c r="AL151" s="382">
        <f t="shared" si="48"/>
        <v>0</v>
      </c>
      <c r="AM151" s="382">
        <f t="shared" si="49"/>
        <v>0</v>
      </c>
      <c r="AN151" s="382">
        <f t="shared" si="50"/>
        <v>0</v>
      </c>
      <c r="AO151" s="382">
        <f t="shared" si="51"/>
        <v>0</v>
      </c>
      <c r="AP151" s="382">
        <f t="shared" si="52"/>
        <v>0</v>
      </c>
      <c r="AQ151" s="382">
        <f t="shared" si="53"/>
        <v>0</v>
      </c>
    </row>
    <row r="152" spans="2:43" x14ac:dyDescent="0.25">
      <c r="B152" s="1"/>
      <c r="C152" s="29">
        <f>'T1 2024'!C152</f>
        <v>141</v>
      </c>
      <c r="D152" s="63">
        <f>'T1 2024'!D152</f>
        <v>0</v>
      </c>
      <c r="E152" s="62">
        <f>'T1 2024'!E152</f>
        <v>0</v>
      </c>
      <c r="F152" s="62">
        <f>'T1 2024'!F152</f>
        <v>0</v>
      </c>
      <c r="G152" s="62">
        <f>'T1 2024'!G152</f>
        <v>0</v>
      </c>
      <c r="H152" s="393"/>
      <c r="I152" s="393"/>
      <c r="J152" s="71"/>
      <c r="K152" s="71"/>
      <c r="L152" s="71"/>
      <c r="M152" s="451">
        <f t="shared" si="55"/>
        <v>0</v>
      </c>
      <c r="N152" s="71"/>
      <c r="O152" s="72"/>
      <c r="P152" s="451">
        <f t="shared" si="56"/>
        <v>0</v>
      </c>
      <c r="Q152" s="452">
        <f t="shared" si="57"/>
        <v>0</v>
      </c>
      <c r="R152" s="68"/>
      <c r="S152" s="198"/>
      <c r="T152" s="70"/>
      <c r="U152" s="70"/>
      <c r="V152" s="398"/>
      <c r="W152" s="28">
        <f t="shared" si="58"/>
        <v>0</v>
      </c>
      <c r="X152" s="39">
        <f t="shared" si="59"/>
        <v>0</v>
      </c>
      <c r="Y152" s="68"/>
      <c r="Z152" s="67"/>
      <c r="AA152" s="67"/>
      <c r="AB152" s="69"/>
      <c r="AC152" s="68"/>
      <c r="AD152" s="69"/>
      <c r="AE152" s="199">
        <f t="shared" si="60"/>
        <v>0</v>
      </c>
      <c r="AF152" s="200" t="b">
        <f t="shared" si="45"/>
        <v>0</v>
      </c>
      <c r="AG152" s="201">
        <f t="shared" si="54"/>
        <v>0</v>
      </c>
      <c r="AH152" s="203">
        <f t="shared" si="46"/>
        <v>1</v>
      </c>
      <c r="AI152" s="3"/>
      <c r="AK152" s="382">
        <f t="shared" si="47"/>
        <v>0</v>
      </c>
      <c r="AL152" s="382">
        <f t="shared" si="48"/>
        <v>0</v>
      </c>
      <c r="AM152" s="382">
        <f t="shared" si="49"/>
        <v>0</v>
      </c>
      <c r="AN152" s="382">
        <f t="shared" si="50"/>
        <v>0</v>
      </c>
      <c r="AO152" s="382">
        <f t="shared" si="51"/>
        <v>0</v>
      </c>
      <c r="AP152" s="382">
        <f t="shared" si="52"/>
        <v>0</v>
      </c>
      <c r="AQ152" s="382">
        <f t="shared" si="53"/>
        <v>0</v>
      </c>
    </row>
    <row r="153" spans="2:43" x14ac:dyDescent="0.25">
      <c r="B153" s="1"/>
      <c r="C153" s="29">
        <f>'T1 2024'!C153</f>
        <v>142</v>
      </c>
      <c r="D153" s="63">
        <f>'T1 2024'!D153</f>
        <v>0</v>
      </c>
      <c r="E153" s="62">
        <f>'T1 2024'!E153</f>
        <v>0</v>
      </c>
      <c r="F153" s="62">
        <f>'T1 2024'!F153</f>
        <v>0</v>
      </c>
      <c r="G153" s="62">
        <f>'T1 2024'!G153</f>
        <v>0</v>
      </c>
      <c r="H153" s="393"/>
      <c r="I153" s="393"/>
      <c r="J153" s="71"/>
      <c r="K153" s="71"/>
      <c r="L153" s="71"/>
      <c r="M153" s="451">
        <f t="shared" si="55"/>
        <v>0</v>
      </c>
      <c r="N153" s="71"/>
      <c r="O153" s="72"/>
      <c r="P153" s="451">
        <f t="shared" si="56"/>
        <v>0</v>
      </c>
      <c r="Q153" s="452">
        <f t="shared" si="57"/>
        <v>0</v>
      </c>
      <c r="R153" s="68"/>
      <c r="S153" s="198"/>
      <c r="T153" s="70"/>
      <c r="U153" s="70"/>
      <c r="V153" s="398"/>
      <c r="W153" s="28">
        <f t="shared" si="58"/>
        <v>0</v>
      </c>
      <c r="X153" s="39">
        <f t="shared" si="59"/>
        <v>0</v>
      </c>
      <c r="Y153" s="68"/>
      <c r="Z153" s="67"/>
      <c r="AA153" s="67"/>
      <c r="AB153" s="69"/>
      <c r="AC153" s="68"/>
      <c r="AD153" s="69"/>
      <c r="AE153" s="199">
        <f t="shared" si="60"/>
        <v>0</v>
      </c>
      <c r="AF153" s="200" t="b">
        <f t="shared" si="45"/>
        <v>0</v>
      </c>
      <c r="AG153" s="201">
        <f t="shared" si="54"/>
        <v>0</v>
      </c>
      <c r="AH153" s="203">
        <f t="shared" si="46"/>
        <v>1</v>
      </c>
      <c r="AI153" s="3"/>
      <c r="AK153" s="382">
        <f t="shared" si="47"/>
        <v>0</v>
      </c>
      <c r="AL153" s="382">
        <f t="shared" si="48"/>
        <v>0</v>
      </c>
      <c r="AM153" s="382">
        <f t="shared" si="49"/>
        <v>0</v>
      </c>
      <c r="AN153" s="382">
        <f t="shared" si="50"/>
        <v>0</v>
      </c>
      <c r="AO153" s="382">
        <f t="shared" si="51"/>
        <v>0</v>
      </c>
      <c r="AP153" s="382">
        <f t="shared" si="52"/>
        <v>0</v>
      </c>
      <c r="AQ153" s="382">
        <f t="shared" si="53"/>
        <v>0</v>
      </c>
    </row>
    <row r="154" spans="2:43" x14ac:dyDescent="0.25">
      <c r="B154" s="1"/>
      <c r="C154" s="29">
        <f>'T1 2024'!C154</f>
        <v>143</v>
      </c>
      <c r="D154" s="63">
        <f>'T1 2024'!D154</f>
        <v>0</v>
      </c>
      <c r="E154" s="62">
        <f>'T1 2024'!E154</f>
        <v>0</v>
      </c>
      <c r="F154" s="62">
        <f>'T1 2024'!F154</f>
        <v>0</v>
      </c>
      <c r="G154" s="62">
        <f>'T1 2024'!G154</f>
        <v>0</v>
      </c>
      <c r="H154" s="393"/>
      <c r="I154" s="393"/>
      <c r="J154" s="71"/>
      <c r="K154" s="71"/>
      <c r="L154" s="71"/>
      <c r="M154" s="451">
        <f t="shared" si="55"/>
        <v>0</v>
      </c>
      <c r="N154" s="71"/>
      <c r="O154" s="72"/>
      <c r="P154" s="451">
        <f t="shared" si="56"/>
        <v>0</v>
      </c>
      <c r="Q154" s="452">
        <f t="shared" si="57"/>
        <v>0</v>
      </c>
      <c r="R154" s="68"/>
      <c r="S154" s="198"/>
      <c r="T154" s="70"/>
      <c r="U154" s="70"/>
      <c r="V154" s="398"/>
      <c r="W154" s="28">
        <f t="shared" si="58"/>
        <v>0</v>
      </c>
      <c r="X154" s="39">
        <f t="shared" si="59"/>
        <v>0</v>
      </c>
      <c r="Y154" s="68"/>
      <c r="Z154" s="67"/>
      <c r="AA154" s="67"/>
      <c r="AB154" s="69"/>
      <c r="AC154" s="68"/>
      <c r="AD154" s="69"/>
      <c r="AE154" s="199">
        <f t="shared" si="60"/>
        <v>0</v>
      </c>
      <c r="AF154" s="200" t="b">
        <f t="shared" si="45"/>
        <v>0</v>
      </c>
      <c r="AG154" s="201">
        <f t="shared" si="54"/>
        <v>0</v>
      </c>
      <c r="AH154" s="203">
        <f t="shared" si="46"/>
        <v>1</v>
      </c>
      <c r="AI154" s="3"/>
      <c r="AK154" s="382">
        <f t="shared" si="47"/>
        <v>0</v>
      </c>
      <c r="AL154" s="382">
        <f t="shared" si="48"/>
        <v>0</v>
      </c>
      <c r="AM154" s="382">
        <f t="shared" si="49"/>
        <v>0</v>
      </c>
      <c r="AN154" s="382">
        <f t="shared" si="50"/>
        <v>0</v>
      </c>
      <c r="AO154" s="382">
        <f t="shared" si="51"/>
        <v>0</v>
      </c>
      <c r="AP154" s="382">
        <f t="shared" si="52"/>
        <v>0</v>
      </c>
      <c r="AQ154" s="382">
        <f t="shared" si="53"/>
        <v>0</v>
      </c>
    </row>
    <row r="155" spans="2:43" x14ac:dyDescent="0.25">
      <c r="B155" s="1"/>
      <c r="C155" s="29">
        <f>'T1 2024'!C155</f>
        <v>144</v>
      </c>
      <c r="D155" s="63">
        <f>'T1 2024'!D155</f>
        <v>0</v>
      </c>
      <c r="E155" s="62">
        <f>'T1 2024'!E155</f>
        <v>0</v>
      </c>
      <c r="F155" s="62">
        <f>'T1 2024'!F155</f>
        <v>0</v>
      </c>
      <c r="G155" s="62">
        <f>'T1 2024'!G155</f>
        <v>0</v>
      </c>
      <c r="H155" s="393"/>
      <c r="I155" s="393"/>
      <c r="J155" s="71"/>
      <c r="K155" s="71"/>
      <c r="L155" s="71"/>
      <c r="M155" s="451">
        <f t="shared" si="55"/>
        <v>0</v>
      </c>
      <c r="N155" s="71"/>
      <c r="O155" s="72"/>
      <c r="P155" s="451">
        <f t="shared" si="56"/>
        <v>0</v>
      </c>
      <c r="Q155" s="452">
        <f t="shared" si="57"/>
        <v>0</v>
      </c>
      <c r="R155" s="68"/>
      <c r="S155" s="198"/>
      <c r="T155" s="70"/>
      <c r="U155" s="70"/>
      <c r="V155" s="398"/>
      <c r="W155" s="28">
        <f t="shared" si="58"/>
        <v>0</v>
      </c>
      <c r="X155" s="39">
        <f t="shared" si="59"/>
        <v>0</v>
      </c>
      <c r="Y155" s="68"/>
      <c r="Z155" s="67"/>
      <c r="AA155" s="67"/>
      <c r="AB155" s="69"/>
      <c r="AC155" s="68"/>
      <c r="AD155" s="69"/>
      <c r="AE155" s="199">
        <f t="shared" si="60"/>
        <v>0</v>
      </c>
      <c r="AF155" s="200" t="b">
        <f t="shared" si="45"/>
        <v>0</v>
      </c>
      <c r="AG155" s="201">
        <f t="shared" si="54"/>
        <v>0</v>
      </c>
      <c r="AH155" s="203">
        <f t="shared" si="46"/>
        <v>1</v>
      </c>
      <c r="AI155" s="3"/>
      <c r="AK155" s="382">
        <f t="shared" si="47"/>
        <v>0</v>
      </c>
      <c r="AL155" s="382">
        <f t="shared" si="48"/>
        <v>0</v>
      </c>
      <c r="AM155" s="382">
        <f t="shared" si="49"/>
        <v>0</v>
      </c>
      <c r="AN155" s="382">
        <f t="shared" si="50"/>
        <v>0</v>
      </c>
      <c r="AO155" s="382">
        <f t="shared" si="51"/>
        <v>0</v>
      </c>
      <c r="AP155" s="382">
        <f t="shared" si="52"/>
        <v>0</v>
      </c>
      <c r="AQ155" s="382">
        <f t="shared" si="53"/>
        <v>0</v>
      </c>
    </row>
    <row r="156" spans="2:43" x14ac:dyDescent="0.25">
      <c r="B156" s="1"/>
      <c r="C156" s="29">
        <f>'T1 2024'!C156</f>
        <v>145</v>
      </c>
      <c r="D156" s="63">
        <f>'T1 2024'!D156</f>
        <v>0</v>
      </c>
      <c r="E156" s="62">
        <f>'T1 2024'!E156</f>
        <v>0</v>
      </c>
      <c r="F156" s="62">
        <f>'T1 2024'!F156</f>
        <v>0</v>
      </c>
      <c r="G156" s="62">
        <f>'T1 2024'!G156</f>
        <v>0</v>
      </c>
      <c r="H156" s="393"/>
      <c r="I156" s="393"/>
      <c r="J156" s="71"/>
      <c r="K156" s="71"/>
      <c r="L156" s="71"/>
      <c r="M156" s="451">
        <f t="shared" si="55"/>
        <v>0</v>
      </c>
      <c r="N156" s="71"/>
      <c r="O156" s="72"/>
      <c r="P156" s="451">
        <f t="shared" si="56"/>
        <v>0</v>
      </c>
      <c r="Q156" s="452">
        <f t="shared" si="57"/>
        <v>0</v>
      </c>
      <c r="R156" s="68"/>
      <c r="S156" s="198"/>
      <c r="T156" s="70"/>
      <c r="U156" s="70"/>
      <c r="V156" s="398"/>
      <c r="W156" s="28">
        <f t="shared" si="58"/>
        <v>0</v>
      </c>
      <c r="X156" s="39">
        <f t="shared" si="59"/>
        <v>0</v>
      </c>
      <c r="Y156" s="68"/>
      <c r="Z156" s="67"/>
      <c r="AA156" s="67"/>
      <c r="AB156" s="69"/>
      <c r="AC156" s="68"/>
      <c r="AD156" s="69"/>
      <c r="AE156" s="199">
        <f t="shared" si="60"/>
        <v>0</v>
      </c>
      <c r="AF156" s="200" t="b">
        <f t="shared" si="45"/>
        <v>0</v>
      </c>
      <c r="AG156" s="201">
        <f t="shared" si="54"/>
        <v>0</v>
      </c>
      <c r="AH156" s="203">
        <f t="shared" si="46"/>
        <v>1</v>
      </c>
      <c r="AI156" s="3"/>
      <c r="AK156" s="382">
        <f t="shared" si="47"/>
        <v>0</v>
      </c>
      <c r="AL156" s="382">
        <f t="shared" si="48"/>
        <v>0</v>
      </c>
      <c r="AM156" s="382">
        <f t="shared" si="49"/>
        <v>0</v>
      </c>
      <c r="AN156" s="382">
        <f t="shared" si="50"/>
        <v>0</v>
      </c>
      <c r="AO156" s="382">
        <f t="shared" si="51"/>
        <v>0</v>
      </c>
      <c r="AP156" s="382">
        <f t="shared" si="52"/>
        <v>0</v>
      </c>
      <c r="AQ156" s="382">
        <f t="shared" si="53"/>
        <v>0</v>
      </c>
    </row>
    <row r="157" spans="2:43" x14ac:dyDescent="0.25">
      <c r="B157" s="1"/>
      <c r="C157" s="29">
        <f>'T1 2024'!C157</f>
        <v>146</v>
      </c>
      <c r="D157" s="63">
        <f>'T1 2024'!D157</f>
        <v>0</v>
      </c>
      <c r="E157" s="62">
        <f>'T1 2024'!E157</f>
        <v>0</v>
      </c>
      <c r="F157" s="62">
        <f>'T1 2024'!F157</f>
        <v>0</v>
      </c>
      <c r="G157" s="62">
        <f>'T1 2024'!G157</f>
        <v>0</v>
      </c>
      <c r="H157" s="393"/>
      <c r="I157" s="393"/>
      <c r="J157" s="71"/>
      <c r="K157" s="71"/>
      <c r="L157" s="71"/>
      <c r="M157" s="451">
        <f t="shared" si="55"/>
        <v>0</v>
      </c>
      <c r="N157" s="71"/>
      <c r="O157" s="72"/>
      <c r="P157" s="451">
        <f t="shared" si="56"/>
        <v>0</v>
      </c>
      <c r="Q157" s="452">
        <f t="shared" si="57"/>
        <v>0</v>
      </c>
      <c r="R157" s="68"/>
      <c r="S157" s="198"/>
      <c r="T157" s="70"/>
      <c r="U157" s="70"/>
      <c r="V157" s="398"/>
      <c r="W157" s="28">
        <f t="shared" si="58"/>
        <v>0</v>
      </c>
      <c r="X157" s="39">
        <f t="shared" si="59"/>
        <v>0</v>
      </c>
      <c r="Y157" s="68"/>
      <c r="Z157" s="67"/>
      <c r="AA157" s="67"/>
      <c r="AB157" s="69"/>
      <c r="AC157" s="68"/>
      <c r="AD157" s="69"/>
      <c r="AE157" s="199">
        <f t="shared" si="60"/>
        <v>0</v>
      </c>
      <c r="AF157" s="200" t="b">
        <f t="shared" si="45"/>
        <v>0</v>
      </c>
      <c r="AG157" s="201">
        <f t="shared" si="54"/>
        <v>0</v>
      </c>
      <c r="AH157" s="203">
        <f t="shared" si="46"/>
        <v>1</v>
      </c>
      <c r="AI157" s="3"/>
      <c r="AK157" s="382">
        <f t="shared" si="47"/>
        <v>0</v>
      </c>
      <c r="AL157" s="382">
        <f t="shared" si="48"/>
        <v>0</v>
      </c>
      <c r="AM157" s="382">
        <f t="shared" si="49"/>
        <v>0</v>
      </c>
      <c r="AN157" s="382">
        <f t="shared" si="50"/>
        <v>0</v>
      </c>
      <c r="AO157" s="382">
        <f t="shared" si="51"/>
        <v>0</v>
      </c>
      <c r="AP157" s="382">
        <f t="shared" si="52"/>
        <v>0</v>
      </c>
      <c r="AQ157" s="382">
        <f t="shared" si="53"/>
        <v>0</v>
      </c>
    </row>
    <row r="158" spans="2:43" x14ac:dyDescent="0.25">
      <c r="B158" s="1"/>
      <c r="C158" s="29">
        <f>'T1 2024'!C158</f>
        <v>147</v>
      </c>
      <c r="D158" s="63">
        <f>'T1 2024'!D158</f>
        <v>0</v>
      </c>
      <c r="E158" s="62">
        <f>'T1 2024'!E158</f>
        <v>0</v>
      </c>
      <c r="F158" s="62">
        <f>'T1 2024'!F158</f>
        <v>0</v>
      </c>
      <c r="G158" s="62">
        <f>'T1 2024'!G158</f>
        <v>0</v>
      </c>
      <c r="H158" s="393"/>
      <c r="I158" s="393"/>
      <c r="J158" s="71"/>
      <c r="K158" s="71"/>
      <c r="L158" s="71"/>
      <c r="M158" s="451">
        <f t="shared" si="55"/>
        <v>0</v>
      </c>
      <c r="N158" s="71"/>
      <c r="O158" s="72"/>
      <c r="P158" s="451">
        <f t="shared" si="56"/>
        <v>0</v>
      </c>
      <c r="Q158" s="452">
        <f t="shared" si="57"/>
        <v>0</v>
      </c>
      <c r="R158" s="68"/>
      <c r="S158" s="198"/>
      <c r="T158" s="70"/>
      <c r="U158" s="70"/>
      <c r="V158" s="398"/>
      <c r="W158" s="28">
        <f t="shared" si="58"/>
        <v>0</v>
      </c>
      <c r="X158" s="39">
        <f t="shared" si="59"/>
        <v>0</v>
      </c>
      <c r="Y158" s="68"/>
      <c r="Z158" s="67"/>
      <c r="AA158" s="67"/>
      <c r="AB158" s="69"/>
      <c r="AC158" s="68"/>
      <c r="AD158" s="69"/>
      <c r="AE158" s="199">
        <f t="shared" si="60"/>
        <v>0</v>
      </c>
      <c r="AF158" s="200" t="b">
        <f t="shared" si="45"/>
        <v>0</v>
      </c>
      <c r="AG158" s="201">
        <f t="shared" si="54"/>
        <v>0</v>
      </c>
      <c r="AH158" s="203">
        <f t="shared" si="46"/>
        <v>1</v>
      </c>
      <c r="AI158" s="3"/>
      <c r="AK158" s="382">
        <f t="shared" si="47"/>
        <v>0</v>
      </c>
      <c r="AL158" s="382">
        <f t="shared" si="48"/>
        <v>0</v>
      </c>
      <c r="AM158" s="382">
        <f t="shared" si="49"/>
        <v>0</v>
      </c>
      <c r="AN158" s="382">
        <f t="shared" si="50"/>
        <v>0</v>
      </c>
      <c r="AO158" s="382">
        <f t="shared" si="51"/>
        <v>0</v>
      </c>
      <c r="AP158" s="382">
        <f t="shared" si="52"/>
        <v>0</v>
      </c>
      <c r="AQ158" s="382">
        <f t="shared" si="53"/>
        <v>0</v>
      </c>
    </row>
    <row r="159" spans="2:43" x14ac:dyDescent="0.25">
      <c r="B159" s="1"/>
      <c r="C159" s="29">
        <f>'T1 2024'!C159</f>
        <v>148</v>
      </c>
      <c r="D159" s="63">
        <f>'T1 2024'!D159</f>
        <v>0</v>
      </c>
      <c r="E159" s="62">
        <f>'T1 2024'!E159</f>
        <v>0</v>
      </c>
      <c r="F159" s="62">
        <f>'T1 2024'!F159</f>
        <v>0</v>
      </c>
      <c r="G159" s="62">
        <f>'T1 2024'!G159</f>
        <v>0</v>
      </c>
      <c r="H159" s="393"/>
      <c r="I159" s="393"/>
      <c r="J159" s="71"/>
      <c r="K159" s="71"/>
      <c r="L159" s="71"/>
      <c r="M159" s="451">
        <f t="shared" si="55"/>
        <v>0</v>
      </c>
      <c r="N159" s="71"/>
      <c r="O159" s="72"/>
      <c r="P159" s="451">
        <f t="shared" si="56"/>
        <v>0</v>
      </c>
      <c r="Q159" s="452">
        <f t="shared" si="57"/>
        <v>0</v>
      </c>
      <c r="R159" s="68"/>
      <c r="S159" s="198"/>
      <c r="T159" s="70"/>
      <c r="U159" s="70"/>
      <c r="V159" s="398"/>
      <c r="W159" s="28">
        <f t="shared" si="58"/>
        <v>0</v>
      </c>
      <c r="X159" s="39">
        <f t="shared" si="59"/>
        <v>0</v>
      </c>
      <c r="Y159" s="68"/>
      <c r="Z159" s="67"/>
      <c r="AA159" s="67"/>
      <c r="AB159" s="69"/>
      <c r="AC159" s="68"/>
      <c r="AD159" s="69"/>
      <c r="AE159" s="199">
        <f t="shared" si="60"/>
        <v>0</v>
      </c>
      <c r="AF159" s="200" t="b">
        <f t="shared" si="45"/>
        <v>0</v>
      </c>
      <c r="AG159" s="201">
        <f t="shared" si="54"/>
        <v>0</v>
      </c>
      <c r="AH159" s="203">
        <f t="shared" si="46"/>
        <v>1</v>
      </c>
      <c r="AI159" s="3"/>
      <c r="AK159" s="382">
        <f t="shared" si="47"/>
        <v>0</v>
      </c>
      <c r="AL159" s="382">
        <f t="shared" si="48"/>
        <v>0</v>
      </c>
      <c r="AM159" s="382">
        <f t="shared" si="49"/>
        <v>0</v>
      </c>
      <c r="AN159" s="382">
        <f t="shared" si="50"/>
        <v>0</v>
      </c>
      <c r="AO159" s="382">
        <f t="shared" si="51"/>
        <v>0</v>
      </c>
      <c r="AP159" s="382">
        <f t="shared" si="52"/>
        <v>0</v>
      </c>
      <c r="AQ159" s="382">
        <f t="shared" si="53"/>
        <v>0</v>
      </c>
    </row>
    <row r="160" spans="2:43" x14ac:dyDescent="0.25">
      <c r="B160" s="1"/>
      <c r="C160" s="29">
        <f>'T1 2024'!C160</f>
        <v>149</v>
      </c>
      <c r="D160" s="63">
        <f>'T1 2024'!D160</f>
        <v>0</v>
      </c>
      <c r="E160" s="62">
        <f>'T1 2024'!E160</f>
        <v>0</v>
      </c>
      <c r="F160" s="62">
        <f>'T1 2024'!F160</f>
        <v>0</v>
      </c>
      <c r="G160" s="62">
        <f>'T1 2024'!G160</f>
        <v>0</v>
      </c>
      <c r="H160" s="393"/>
      <c r="I160" s="393"/>
      <c r="J160" s="71"/>
      <c r="K160" s="71"/>
      <c r="L160" s="71"/>
      <c r="M160" s="451">
        <f t="shared" si="55"/>
        <v>0</v>
      </c>
      <c r="N160" s="71"/>
      <c r="O160" s="72"/>
      <c r="P160" s="451">
        <f t="shared" si="56"/>
        <v>0</v>
      </c>
      <c r="Q160" s="452">
        <f t="shared" si="57"/>
        <v>0</v>
      </c>
      <c r="R160" s="68"/>
      <c r="S160" s="198"/>
      <c r="T160" s="70"/>
      <c r="U160" s="70"/>
      <c r="V160" s="398"/>
      <c r="W160" s="28">
        <f t="shared" si="58"/>
        <v>0</v>
      </c>
      <c r="X160" s="39">
        <f t="shared" si="59"/>
        <v>0</v>
      </c>
      <c r="Y160" s="68"/>
      <c r="Z160" s="67"/>
      <c r="AA160" s="67"/>
      <c r="AB160" s="69"/>
      <c r="AC160" s="68"/>
      <c r="AD160" s="69"/>
      <c r="AE160" s="199">
        <f t="shared" si="60"/>
        <v>0</v>
      </c>
      <c r="AF160" s="200" t="b">
        <f t="shared" si="45"/>
        <v>0</v>
      </c>
      <c r="AG160" s="201">
        <f t="shared" si="54"/>
        <v>0</v>
      </c>
      <c r="AH160" s="203">
        <f t="shared" si="46"/>
        <v>1</v>
      </c>
      <c r="AI160" s="3"/>
      <c r="AK160" s="382">
        <f t="shared" si="47"/>
        <v>0</v>
      </c>
      <c r="AL160" s="382">
        <f t="shared" si="48"/>
        <v>0</v>
      </c>
      <c r="AM160" s="382">
        <f t="shared" si="49"/>
        <v>0</v>
      </c>
      <c r="AN160" s="382">
        <f t="shared" si="50"/>
        <v>0</v>
      </c>
      <c r="AO160" s="382">
        <f t="shared" si="51"/>
        <v>0</v>
      </c>
      <c r="AP160" s="382">
        <f t="shared" si="52"/>
        <v>0</v>
      </c>
      <c r="AQ160" s="382">
        <f t="shared" si="53"/>
        <v>0</v>
      </c>
    </row>
    <row r="161" spans="2:43" x14ac:dyDescent="0.25">
      <c r="B161" s="1"/>
      <c r="C161" s="29">
        <f>'T1 2024'!C161</f>
        <v>150</v>
      </c>
      <c r="D161" s="63">
        <f>'T1 2024'!D161</f>
        <v>0</v>
      </c>
      <c r="E161" s="62">
        <f>'T1 2024'!E161</f>
        <v>0</v>
      </c>
      <c r="F161" s="62">
        <f>'T1 2024'!F161</f>
        <v>0</v>
      </c>
      <c r="G161" s="62">
        <f>'T1 2024'!G161</f>
        <v>0</v>
      </c>
      <c r="H161" s="393"/>
      <c r="I161" s="393"/>
      <c r="J161" s="71"/>
      <c r="K161" s="71"/>
      <c r="L161" s="71"/>
      <c r="M161" s="451">
        <f t="shared" si="55"/>
        <v>0</v>
      </c>
      <c r="N161" s="71"/>
      <c r="O161" s="72"/>
      <c r="P161" s="451">
        <f t="shared" si="56"/>
        <v>0</v>
      </c>
      <c r="Q161" s="452">
        <f t="shared" si="57"/>
        <v>0</v>
      </c>
      <c r="R161" s="68"/>
      <c r="S161" s="198"/>
      <c r="T161" s="70"/>
      <c r="U161" s="70"/>
      <c r="V161" s="398"/>
      <c r="W161" s="28">
        <f t="shared" si="58"/>
        <v>0</v>
      </c>
      <c r="X161" s="39">
        <f t="shared" si="59"/>
        <v>0</v>
      </c>
      <c r="Y161" s="68"/>
      <c r="Z161" s="67"/>
      <c r="AA161" s="67"/>
      <c r="AB161" s="69"/>
      <c r="AC161" s="68"/>
      <c r="AD161" s="69"/>
      <c r="AE161" s="199">
        <f t="shared" si="60"/>
        <v>0</v>
      </c>
      <c r="AF161" s="200" t="b">
        <f t="shared" si="45"/>
        <v>0</v>
      </c>
      <c r="AG161" s="201">
        <f t="shared" si="54"/>
        <v>0</v>
      </c>
      <c r="AH161" s="203">
        <f t="shared" si="46"/>
        <v>1</v>
      </c>
      <c r="AI161" s="3"/>
      <c r="AK161" s="382">
        <f t="shared" si="47"/>
        <v>0</v>
      </c>
      <c r="AL161" s="382">
        <f t="shared" si="48"/>
        <v>0</v>
      </c>
      <c r="AM161" s="382">
        <f t="shared" si="49"/>
        <v>0</v>
      </c>
      <c r="AN161" s="382">
        <f t="shared" si="50"/>
        <v>0</v>
      </c>
      <c r="AO161" s="382">
        <f t="shared" si="51"/>
        <v>0</v>
      </c>
      <c r="AP161" s="382">
        <f t="shared" si="52"/>
        <v>0</v>
      </c>
      <c r="AQ161" s="382">
        <f t="shared" si="53"/>
        <v>0</v>
      </c>
    </row>
    <row r="162" spans="2:43" x14ac:dyDescent="0.25">
      <c r="B162" s="1"/>
      <c r="C162" s="29">
        <f>'T1 2024'!C162</f>
        <v>151</v>
      </c>
      <c r="D162" s="63">
        <f>'T1 2024'!D162</f>
        <v>0</v>
      </c>
      <c r="E162" s="62">
        <f>'T1 2024'!E162</f>
        <v>0</v>
      </c>
      <c r="F162" s="62">
        <f>'T1 2024'!F162</f>
        <v>0</v>
      </c>
      <c r="G162" s="62">
        <f>'T1 2024'!G162</f>
        <v>0</v>
      </c>
      <c r="H162" s="393"/>
      <c r="I162" s="393"/>
      <c r="J162" s="71"/>
      <c r="K162" s="71"/>
      <c r="L162" s="71"/>
      <c r="M162" s="451">
        <f t="shared" si="55"/>
        <v>0</v>
      </c>
      <c r="N162" s="71"/>
      <c r="O162" s="72"/>
      <c r="P162" s="451">
        <f t="shared" si="56"/>
        <v>0</v>
      </c>
      <c r="Q162" s="452">
        <f t="shared" si="57"/>
        <v>0</v>
      </c>
      <c r="R162" s="68"/>
      <c r="S162" s="198"/>
      <c r="T162" s="70"/>
      <c r="U162" s="70"/>
      <c r="V162" s="398"/>
      <c r="W162" s="28">
        <f t="shared" si="58"/>
        <v>0</v>
      </c>
      <c r="X162" s="39">
        <f t="shared" si="59"/>
        <v>0</v>
      </c>
      <c r="Y162" s="68"/>
      <c r="Z162" s="67"/>
      <c r="AA162" s="67"/>
      <c r="AB162" s="69"/>
      <c r="AC162" s="68"/>
      <c r="AD162" s="69"/>
      <c r="AE162" s="199">
        <f t="shared" si="60"/>
        <v>0</v>
      </c>
      <c r="AF162" s="200" t="b">
        <f t="shared" si="45"/>
        <v>0</v>
      </c>
      <c r="AG162" s="201">
        <f t="shared" si="54"/>
        <v>0</v>
      </c>
      <c r="AH162" s="203">
        <f t="shared" si="46"/>
        <v>1</v>
      </c>
      <c r="AI162" s="3"/>
      <c r="AK162" s="382">
        <f t="shared" si="47"/>
        <v>0</v>
      </c>
      <c r="AL162" s="382">
        <f t="shared" si="48"/>
        <v>0</v>
      </c>
      <c r="AM162" s="382">
        <f t="shared" si="49"/>
        <v>0</v>
      </c>
      <c r="AN162" s="382">
        <f t="shared" si="50"/>
        <v>0</v>
      </c>
      <c r="AO162" s="382">
        <f t="shared" si="51"/>
        <v>0</v>
      </c>
      <c r="AP162" s="382">
        <f t="shared" si="52"/>
        <v>0</v>
      </c>
      <c r="AQ162" s="382">
        <f t="shared" si="53"/>
        <v>0</v>
      </c>
    </row>
    <row r="163" spans="2:43" x14ac:dyDescent="0.25">
      <c r="B163" s="1"/>
      <c r="C163" s="29">
        <f>'T1 2024'!C163</f>
        <v>152</v>
      </c>
      <c r="D163" s="63">
        <f>'T1 2024'!D163</f>
        <v>0</v>
      </c>
      <c r="E163" s="62">
        <f>'T1 2024'!E163</f>
        <v>0</v>
      </c>
      <c r="F163" s="62">
        <f>'T1 2024'!F163</f>
        <v>0</v>
      </c>
      <c r="G163" s="62">
        <f>'T1 2024'!G163</f>
        <v>0</v>
      </c>
      <c r="H163" s="393"/>
      <c r="I163" s="393"/>
      <c r="J163" s="71"/>
      <c r="K163" s="71"/>
      <c r="L163" s="71"/>
      <c r="M163" s="451">
        <f t="shared" si="55"/>
        <v>0</v>
      </c>
      <c r="N163" s="71"/>
      <c r="O163" s="72"/>
      <c r="P163" s="451">
        <f t="shared" si="56"/>
        <v>0</v>
      </c>
      <c r="Q163" s="452">
        <f t="shared" si="57"/>
        <v>0</v>
      </c>
      <c r="R163" s="68"/>
      <c r="S163" s="198"/>
      <c r="T163" s="70"/>
      <c r="U163" s="70"/>
      <c r="V163" s="398"/>
      <c r="W163" s="28">
        <f t="shared" si="58"/>
        <v>0</v>
      </c>
      <c r="X163" s="39">
        <f t="shared" si="59"/>
        <v>0</v>
      </c>
      <c r="Y163" s="68"/>
      <c r="Z163" s="67"/>
      <c r="AA163" s="67"/>
      <c r="AB163" s="69"/>
      <c r="AC163" s="68"/>
      <c r="AD163" s="69"/>
      <c r="AE163" s="199">
        <f t="shared" si="60"/>
        <v>0</v>
      </c>
      <c r="AF163" s="200" t="b">
        <f t="shared" si="45"/>
        <v>0</v>
      </c>
      <c r="AG163" s="201">
        <f t="shared" si="54"/>
        <v>0</v>
      </c>
      <c r="AH163" s="203">
        <f t="shared" si="46"/>
        <v>1</v>
      </c>
      <c r="AI163" s="3"/>
      <c r="AK163" s="382">
        <f t="shared" si="47"/>
        <v>0</v>
      </c>
      <c r="AL163" s="382">
        <f t="shared" si="48"/>
        <v>0</v>
      </c>
      <c r="AM163" s="382">
        <f t="shared" si="49"/>
        <v>0</v>
      </c>
      <c r="AN163" s="382">
        <f t="shared" si="50"/>
        <v>0</v>
      </c>
      <c r="AO163" s="382">
        <f t="shared" si="51"/>
        <v>0</v>
      </c>
      <c r="AP163" s="382">
        <f t="shared" si="52"/>
        <v>0</v>
      </c>
      <c r="AQ163" s="382">
        <f t="shared" si="53"/>
        <v>0</v>
      </c>
    </row>
    <row r="164" spans="2:43" x14ac:dyDescent="0.25">
      <c r="B164" s="1"/>
      <c r="C164" s="29">
        <f>'T1 2024'!C164</f>
        <v>153</v>
      </c>
      <c r="D164" s="63">
        <f>'T1 2024'!D164</f>
        <v>0</v>
      </c>
      <c r="E164" s="62">
        <f>'T1 2024'!E164</f>
        <v>0</v>
      </c>
      <c r="F164" s="62">
        <f>'T1 2024'!F164</f>
        <v>0</v>
      </c>
      <c r="G164" s="62">
        <f>'T1 2024'!G164</f>
        <v>0</v>
      </c>
      <c r="H164" s="393"/>
      <c r="I164" s="393"/>
      <c r="J164" s="71"/>
      <c r="K164" s="71"/>
      <c r="L164" s="71"/>
      <c r="M164" s="451">
        <f t="shared" si="55"/>
        <v>0</v>
      </c>
      <c r="N164" s="71"/>
      <c r="O164" s="72"/>
      <c r="P164" s="451">
        <f t="shared" si="56"/>
        <v>0</v>
      </c>
      <c r="Q164" s="452">
        <f t="shared" si="57"/>
        <v>0</v>
      </c>
      <c r="R164" s="68"/>
      <c r="S164" s="198"/>
      <c r="T164" s="70"/>
      <c r="U164" s="70"/>
      <c r="V164" s="398"/>
      <c r="W164" s="28">
        <f t="shared" si="58"/>
        <v>0</v>
      </c>
      <c r="X164" s="39">
        <f t="shared" si="59"/>
        <v>0</v>
      </c>
      <c r="Y164" s="68"/>
      <c r="Z164" s="67"/>
      <c r="AA164" s="67"/>
      <c r="AB164" s="69"/>
      <c r="AC164" s="68"/>
      <c r="AD164" s="69"/>
      <c r="AE164" s="199">
        <f t="shared" si="60"/>
        <v>0</v>
      </c>
      <c r="AF164" s="200" t="b">
        <f t="shared" si="45"/>
        <v>0</v>
      </c>
      <c r="AG164" s="201">
        <f t="shared" si="54"/>
        <v>0</v>
      </c>
      <c r="AH164" s="203">
        <f t="shared" si="46"/>
        <v>1</v>
      </c>
      <c r="AI164" s="3"/>
      <c r="AK164" s="382">
        <f t="shared" si="47"/>
        <v>0</v>
      </c>
      <c r="AL164" s="382">
        <f t="shared" si="48"/>
        <v>0</v>
      </c>
      <c r="AM164" s="382">
        <f t="shared" si="49"/>
        <v>0</v>
      </c>
      <c r="AN164" s="382">
        <f t="shared" si="50"/>
        <v>0</v>
      </c>
      <c r="AO164" s="382">
        <f t="shared" si="51"/>
        <v>0</v>
      </c>
      <c r="AP164" s="382">
        <f t="shared" si="52"/>
        <v>0</v>
      </c>
      <c r="AQ164" s="382">
        <f t="shared" si="53"/>
        <v>0</v>
      </c>
    </row>
    <row r="165" spans="2:43" x14ac:dyDescent="0.25">
      <c r="B165" s="1"/>
      <c r="C165" s="29">
        <f>'T1 2024'!C165</f>
        <v>154</v>
      </c>
      <c r="D165" s="63">
        <f>'T1 2024'!D165</f>
        <v>0</v>
      </c>
      <c r="E165" s="62">
        <f>'T1 2024'!E165</f>
        <v>0</v>
      </c>
      <c r="F165" s="62">
        <f>'T1 2024'!F165</f>
        <v>0</v>
      </c>
      <c r="G165" s="62">
        <f>'T1 2024'!G165</f>
        <v>0</v>
      </c>
      <c r="H165" s="393"/>
      <c r="I165" s="393"/>
      <c r="J165" s="71"/>
      <c r="K165" s="71"/>
      <c r="L165" s="71"/>
      <c r="M165" s="451">
        <f t="shared" si="55"/>
        <v>0</v>
      </c>
      <c r="N165" s="71"/>
      <c r="O165" s="72"/>
      <c r="P165" s="451">
        <f t="shared" si="56"/>
        <v>0</v>
      </c>
      <c r="Q165" s="452">
        <f t="shared" si="57"/>
        <v>0</v>
      </c>
      <c r="R165" s="68"/>
      <c r="S165" s="198"/>
      <c r="T165" s="70"/>
      <c r="U165" s="70"/>
      <c r="V165" s="398"/>
      <c r="W165" s="28">
        <f t="shared" si="58"/>
        <v>0</v>
      </c>
      <c r="X165" s="39">
        <f t="shared" si="59"/>
        <v>0</v>
      </c>
      <c r="Y165" s="68"/>
      <c r="Z165" s="67"/>
      <c r="AA165" s="67"/>
      <c r="AB165" s="69"/>
      <c r="AC165" s="68"/>
      <c r="AD165" s="69"/>
      <c r="AE165" s="199">
        <f t="shared" si="60"/>
        <v>0</v>
      </c>
      <c r="AF165" s="200" t="b">
        <f t="shared" si="45"/>
        <v>0</v>
      </c>
      <c r="AG165" s="201">
        <f t="shared" si="54"/>
        <v>0</v>
      </c>
      <c r="AH165" s="203">
        <f t="shared" si="46"/>
        <v>1</v>
      </c>
      <c r="AI165" s="3"/>
      <c r="AK165" s="382">
        <f t="shared" si="47"/>
        <v>0</v>
      </c>
      <c r="AL165" s="382">
        <f t="shared" si="48"/>
        <v>0</v>
      </c>
      <c r="AM165" s="382">
        <f t="shared" si="49"/>
        <v>0</v>
      </c>
      <c r="AN165" s="382">
        <f t="shared" si="50"/>
        <v>0</v>
      </c>
      <c r="AO165" s="382">
        <f t="shared" si="51"/>
        <v>0</v>
      </c>
      <c r="AP165" s="382">
        <f t="shared" si="52"/>
        <v>0</v>
      </c>
      <c r="AQ165" s="382">
        <f t="shared" si="53"/>
        <v>0</v>
      </c>
    </row>
    <row r="166" spans="2:43" x14ac:dyDescent="0.25">
      <c r="B166" s="1"/>
      <c r="C166" s="29">
        <f>'T1 2024'!C166</f>
        <v>155</v>
      </c>
      <c r="D166" s="63">
        <f>'T1 2024'!D166</f>
        <v>0</v>
      </c>
      <c r="E166" s="62">
        <f>'T1 2024'!E166</f>
        <v>0</v>
      </c>
      <c r="F166" s="62">
        <f>'T1 2024'!F166</f>
        <v>0</v>
      </c>
      <c r="G166" s="62">
        <f>'T1 2024'!G166</f>
        <v>0</v>
      </c>
      <c r="H166" s="393"/>
      <c r="I166" s="393"/>
      <c r="J166" s="71"/>
      <c r="K166" s="71"/>
      <c r="L166" s="71"/>
      <c r="M166" s="451">
        <f t="shared" si="55"/>
        <v>0</v>
      </c>
      <c r="N166" s="71"/>
      <c r="O166" s="72"/>
      <c r="P166" s="451">
        <f t="shared" si="56"/>
        <v>0</v>
      </c>
      <c r="Q166" s="452">
        <f t="shared" si="57"/>
        <v>0</v>
      </c>
      <c r="R166" s="68"/>
      <c r="S166" s="198"/>
      <c r="T166" s="70"/>
      <c r="U166" s="70"/>
      <c r="V166" s="398"/>
      <c r="W166" s="28">
        <f t="shared" si="58"/>
        <v>0</v>
      </c>
      <c r="X166" s="39">
        <f t="shared" si="59"/>
        <v>0</v>
      </c>
      <c r="Y166" s="68"/>
      <c r="Z166" s="67"/>
      <c r="AA166" s="67"/>
      <c r="AB166" s="69"/>
      <c r="AC166" s="68"/>
      <c r="AD166" s="69"/>
      <c r="AE166" s="199">
        <f t="shared" si="60"/>
        <v>0</v>
      </c>
      <c r="AF166" s="200" t="b">
        <f t="shared" si="45"/>
        <v>0</v>
      </c>
      <c r="AG166" s="201">
        <f t="shared" si="54"/>
        <v>0</v>
      </c>
      <c r="AH166" s="203">
        <f t="shared" si="46"/>
        <v>1</v>
      </c>
      <c r="AI166" s="3"/>
      <c r="AK166" s="382">
        <f t="shared" si="47"/>
        <v>0</v>
      </c>
      <c r="AL166" s="382">
        <f t="shared" si="48"/>
        <v>0</v>
      </c>
      <c r="AM166" s="382">
        <f t="shared" si="49"/>
        <v>0</v>
      </c>
      <c r="AN166" s="382">
        <f t="shared" si="50"/>
        <v>0</v>
      </c>
      <c r="AO166" s="382">
        <f t="shared" si="51"/>
        <v>0</v>
      </c>
      <c r="AP166" s="382">
        <f t="shared" si="52"/>
        <v>0</v>
      </c>
      <c r="AQ166" s="382">
        <f t="shared" si="53"/>
        <v>0</v>
      </c>
    </row>
    <row r="167" spans="2:43" x14ac:dyDescent="0.25">
      <c r="B167" s="1"/>
      <c r="C167" s="29">
        <f>'T1 2024'!C167</f>
        <v>156</v>
      </c>
      <c r="D167" s="63">
        <f>'T1 2024'!D167</f>
        <v>0</v>
      </c>
      <c r="E167" s="62">
        <f>'T1 2024'!E167</f>
        <v>0</v>
      </c>
      <c r="F167" s="62">
        <f>'T1 2024'!F167</f>
        <v>0</v>
      </c>
      <c r="G167" s="62">
        <f>'T1 2024'!G167</f>
        <v>0</v>
      </c>
      <c r="H167" s="393"/>
      <c r="I167" s="393"/>
      <c r="J167" s="71"/>
      <c r="K167" s="71"/>
      <c r="L167" s="71"/>
      <c r="M167" s="451">
        <f t="shared" si="55"/>
        <v>0</v>
      </c>
      <c r="N167" s="71"/>
      <c r="O167" s="72"/>
      <c r="P167" s="451">
        <f t="shared" si="56"/>
        <v>0</v>
      </c>
      <c r="Q167" s="452">
        <f t="shared" si="57"/>
        <v>0</v>
      </c>
      <c r="R167" s="68"/>
      <c r="S167" s="198"/>
      <c r="T167" s="70"/>
      <c r="U167" s="70"/>
      <c r="V167" s="398"/>
      <c r="W167" s="28">
        <f t="shared" si="58"/>
        <v>0</v>
      </c>
      <c r="X167" s="39">
        <f t="shared" si="59"/>
        <v>0</v>
      </c>
      <c r="Y167" s="68"/>
      <c r="Z167" s="67"/>
      <c r="AA167" s="67"/>
      <c r="AB167" s="69"/>
      <c r="AC167" s="68"/>
      <c r="AD167" s="69"/>
      <c r="AE167" s="199">
        <f t="shared" si="60"/>
        <v>0</v>
      </c>
      <c r="AF167" s="200" t="b">
        <f t="shared" si="45"/>
        <v>0</v>
      </c>
      <c r="AG167" s="201">
        <f t="shared" si="54"/>
        <v>0</v>
      </c>
      <c r="AH167" s="203">
        <f t="shared" si="46"/>
        <v>1</v>
      </c>
      <c r="AI167" s="3"/>
      <c r="AK167" s="382">
        <f t="shared" si="47"/>
        <v>0</v>
      </c>
      <c r="AL167" s="382">
        <f t="shared" si="48"/>
        <v>0</v>
      </c>
      <c r="AM167" s="382">
        <f t="shared" si="49"/>
        <v>0</v>
      </c>
      <c r="AN167" s="382">
        <f t="shared" si="50"/>
        <v>0</v>
      </c>
      <c r="AO167" s="382">
        <f t="shared" si="51"/>
        <v>0</v>
      </c>
      <c r="AP167" s="382">
        <f t="shared" si="52"/>
        <v>0</v>
      </c>
      <c r="AQ167" s="382">
        <f t="shared" si="53"/>
        <v>0</v>
      </c>
    </row>
    <row r="168" spans="2:43" x14ac:dyDescent="0.25">
      <c r="B168" s="1"/>
      <c r="C168" s="29">
        <f>'T1 2024'!C168</f>
        <v>157</v>
      </c>
      <c r="D168" s="63">
        <f>'T1 2024'!D168</f>
        <v>0</v>
      </c>
      <c r="E168" s="62">
        <f>'T1 2024'!E168</f>
        <v>0</v>
      </c>
      <c r="F168" s="62">
        <f>'T1 2024'!F168</f>
        <v>0</v>
      </c>
      <c r="G168" s="62">
        <f>'T1 2024'!G168</f>
        <v>0</v>
      </c>
      <c r="H168" s="393"/>
      <c r="I168" s="393"/>
      <c r="J168" s="71"/>
      <c r="K168" s="71"/>
      <c r="L168" s="71"/>
      <c r="M168" s="451">
        <f t="shared" si="55"/>
        <v>0</v>
      </c>
      <c r="N168" s="71"/>
      <c r="O168" s="72"/>
      <c r="P168" s="451">
        <f t="shared" si="56"/>
        <v>0</v>
      </c>
      <c r="Q168" s="452">
        <f t="shared" si="57"/>
        <v>0</v>
      </c>
      <c r="R168" s="68"/>
      <c r="S168" s="198"/>
      <c r="T168" s="70"/>
      <c r="U168" s="70"/>
      <c r="V168" s="398"/>
      <c r="W168" s="28">
        <f t="shared" si="58"/>
        <v>0</v>
      </c>
      <c r="X168" s="39">
        <f t="shared" si="59"/>
        <v>0</v>
      </c>
      <c r="Y168" s="68"/>
      <c r="Z168" s="67"/>
      <c r="AA168" s="67"/>
      <c r="AB168" s="69"/>
      <c r="AC168" s="68"/>
      <c r="AD168" s="69"/>
      <c r="AE168" s="199">
        <f t="shared" si="60"/>
        <v>0</v>
      </c>
      <c r="AF168" s="200" t="b">
        <f t="shared" si="45"/>
        <v>0</v>
      </c>
      <c r="AG168" s="201">
        <f t="shared" si="54"/>
        <v>0</v>
      </c>
      <c r="AH168" s="203">
        <f t="shared" si="46"/>
        <v>1</v>
      </c>
      <c r="AI168" s="3"/>
      <c r="AK168" s="382">
        <f t="shared" si="47"/>
        <v>0</v>
      </c>
      <c r="AL168" s="382">
        <f t="shared" si="48"/>
        <v>0</v>
      </c>
      <c r="AM168" s="382">
        <f t="shared" si="49"/>
        <v>0</v>
      </c>
      <c r="AN168" s="382">
        <f t="shared" si="50"/>
        <v>0</v>
      </c>
      <c r="AO168" s="382">
        <f t="shared" si="51"/>
        <v>0</v>
      </c>
      <c r="AP168" s="382">
        <f t="shared" si="52"/>
        <v>0</v>
      </c>
      <c r="AQ168" s="382">
        <f t="shared" si="53"/>
        <v>0</v>
      </c>
    </row>
    <row r="169" spans="2:43" x14ac:dyDescent="0.25">
      <c r="B169" s="1"/>
      <c r="C169" s="29">
        <f>'T1 2024'!C169</f>
        <v>158</v>
      </c>
      <c r="D169" s="63">
        <f>'T1 2024'!D169</f>
        <v>0</v>
      </c>
      <c r="E169" s="62">
        <f>'T1 2024'!E169</f>
        <v>0</v>
      </c>
      <c r="F169" s="62">
        <f>'T1 2024'!F169</f>
        <v>0</v>
      </c>
      <c r="G169" s="62">
        <f>'T1 2024'!G169</f>
        <v>0</v>
      </c>
      <c r="H169" s="393"/>
      <c r="I169" s="393"/>
      <c r="J169" s="71"/>
      <c r="K169" s="71"/>
      <c r="L169" s="71"/>
      <c r="M169" s="451">
        <f t="shared" si="55"/>
        <v>0</v>
      </c>
      <c r="N169" s="71"/>
      <c r="O169" s="72"/>
      <c r="P169" s="451">
        <f t="shared" si="56"/>
        <v>0</v>
      </c>
      <c r="Q169" s="452">
        <f t="shared" si="57"/>
        <v>0</v>
      </c>
      <c r="R169" s="68"/>
      <c r="S169" s="198"/>
      <c r="T169" s="70"/>
      <c r="U169" s="70"/>
      <c r="V169" s="398"/>
      <c r="W169" s="28">
        <f t="shared" si="58"/>
        <v>0</v>
      </c>
      <c r="X169" s="39">
        <f t="shared" si="59"/>
        <v>0</v>
      </c>
      <c r="Y169" s="68"/>
      <c r="Z169" s="67"/>
      <c r="AA169" s="67"/>
      <c r="AB169" s="69"/>
      <c r="AC169" s="68"/>
      <c r="AD169" s="69"/>
      <c r="AE169" s="199">
        <f t="shared" si="60"/>
        <v>0</v>
      </c>
      <c r="AF169" s="200" t="b">
        <f t="shared" si="45"/>
        <v>0</v>
      </c>
      <c r="AG169" s="201">
        <f t="shared" si="54"/>
        <v>0</v>
      </c>
      <c r="AH169" s="203">
        <f t="shared" si="46"/>
        <v>1</v>
      </c>
      <c r="AI169" s="3"/>
      <c r="AK169" s="382">
        <f t="shared" si="47"/>
        <v>0</v>
      </c>
      <c r="AL169" s="382">
        <f t="shared" si="48"/>
        <v>0</v>
      </c>
      <c r="AM169" s="382">
        <f t="shared" si="49"/>
        <v>0</v>
      </c>
      <c r="AN169" s="382">
        <f t="shared" si="50"/>
        <v>0</v>
      </c>
      <c r="AO169" s="382">
        <f t="shared" si="51"/>
        <v>0</v>
      </c>
      <c r="AP169" s="382">
        <f t="shared" si="52"/>
        <v>0</v>
      </c>
      <c r="AQ169" s="382">
        <f t="shared" si="53"/>
        <v>0</v>
      </c>
    </row>
    <row r="170" spans="2:43" x14ac:dyDescent="0.25">
      <c r="B170" s="1"/>
      <c r="C170" s="29">
        <f>'T1 2024'!C170</f>
        <v>159</v>
      </c>
      <c r="D170" s="63">
        <f>'T1 2024'!D170</f>
        <v>0</v>
      </c>
      <c r="E170" s="62">
        <f>'T1 2024'!E170</f>
        <v>0</v>
      </c>
      <c r="F170" s="62">
        <f>'T1 2024'!F170</f>
        <v>0</v>
      </c>
      <c r="G170" s="62">
        <f>'T1 2024'!G170</f>
        <v>0</v>
      </c>
      <c r="H170" s="393"/>
      <c r="I170" s="393"/>
      <c r="J170" s="71"/>
      <c r="K170" s="71"/>
      <c r="L170" s="71"/>
      <c r="M170" s="451">
        <f t="shared" si="55"/>
        <v>0</v>
      </c>
      <c r="N170" s="71"/>
      <c r="O170" s="72"/>
      <c r="P170" s="451">
        <f t="shared" si="56"/>
        <v>0</v>
      </c>
      <c r="Q170" s="452">
        <f t="shared" si="57"/>
        <v>0</v>
      </c>
      <c r="R170" s="68"/>
      <c r="S170" s="198"/>
      <c r="T170" s="70"/>
      <c r="U170" s="70"/>
      <c r="V170" s="398"/>
      <c r="W170" s="28">
        <f t="shared" si="58"/>
        <v>0</v>
      </c>
      <c r="X170" s="39">
        <f t="shared" si="59"/>
        <v>0</v>
      </c>
      <c r="Y170" s="68"/>
      <c r="Z170" s="67"/>
      <c r="AA170" s="67"/>
      <c r="AB170" s="69"/>
      <c r="AC170" s="68"/>
      <c r="AD170" s="69"/>
      <c r="AE170" s="199">
        <f t="shared" si="60"/>
        <v>0</v>
      </c>
      <c r="AF170" s="200" t="b">
        <f t="shared" si="45"/>
        <v>0</v>
      </c>
      <c r="AG170" s="201">
        <f t="shared" si="54"/>
        <v>0</v>
      </c>
      <c r="AH170" s="203">
        <f t="shared" si="46"/>
        <v>1</v>
      </c>
      <c r="AI170" s="3"/>
      <c r="AK170" s="382">
        <f t="shared" si="47"/>
        <v>0</v>
      </c>
      <c r="AL170" s="382">
        <f t="shared" si="48"/>
        <v>0</v>
      </c>
      <c r="AM170" s="382">
        <f t="shared" si="49"/>
        <v>0</v>
      </c>
      <c r="AN170" s="382">
        <f t="shared" si="50"/>
        <v>0</v>
      </c>
      <c r="AO170" s="382">
        <f t="shared" si="51"/>
        <v>0</v>
      </c>
      <c r="AP170" s="382">
        <f t="shared" si="52"/>
        <v>0</v>
      </c>
      <c r="AQ170" s="382">
        <f t="shared" si="53"/>
        <v>0</v>
      </c>
    </row>
    <row r="171" spans="2:43" x14ac:dyDescent="0.25">
      <c r="B171" s="1"/>
      <c r="C171" s="29">
        <f>'T1 2024'!C171</f>
        <v>160</v>
      </c>
      <c r="D171" s="63">
        <f>'T1 2024'!D171</f>
        <v>0</v>
      </c>
      <c r="E171" s="62">
        <f>'T1 2024'!E171</f>
        <v>0</v>
      </c>
      <c r="F171" s="62">
        <f>'T1 2024'!F171</f>
        <v>0</v>
      </c>
      <c r="G171" s="62">
        <f>'T1 2024'!G171</f>
        <v>0</v>
      </c>
      <c r="H171" s="393"/>
      <c r="I171" s="393"/>
      <c r="J171" s="71"/>
      <c r="K171" s="71"/>
      <c r="L171" s="71"/>
      <c r="M171" s="451">
        <f t="shared" si="55"/>
        <v>0</v>
      </c>
      <c r="N171" s="71"/>
      <c r="O171" s="72"/>
      <c r="P171" s="451">
        <f t="shared" si="56"/>
        <v>0</v>
      </c>
      <c r="Q171" s="452">
        <f t="shared" si="57"/>
        <v>0</v>
      </c>
      <c r="R171" s="68"/>
      <c r="S171" s="198"/>
      <c r="T171" s="70"/>
      <c r="U171" s="70"/>
      <c r="V171" s="398"/>
      <c r="W171" s="28">
        <f t="shared" si="58"/>
        <v>0</v>
      </c>
      <c r="X171" s="39">
        <f t="shared" si="59"/>
        <v>0</v>
      </c>
      <c r="Y171" s="68"/>
      <c r="Z171" s="67"/>
      <c r="AA171" s="67"/>
      <c r="AB171" s="69"/>
      <c r="AC171" s="68"/>
      <c r="AD171" s="69"/>
      <c r="AE171" s="199">
        <f t="shared" si="60"/>
        <v>0</v>
      </c>
      <c r="AF171" s="200" t="b">
        <f t="shared" si="45"/>
        <v>0</v>
      </c>
      <c r="AG171" s="201">
        <f t="shared" si="54"/>
        <v>0</v>
      </c>
      <c r="AH171" s="203">
        <f t="shared" si="46"/>
        <v>1</v>
      </c>
      <c r="AI171" s="3"/>
      <c r="AK171" s="382">
        <f t="shared" si="47"/>
        <v>0</v>
      </c>
      <c r="AL171" s="382">
        <f t="shared" si="48"/>
        <v>0</v>
      </c>
      <c r="AM171" s="382">
        <f t="shared" si="49"/>
        <v>0</v>
      </c>
      <c r="AN171" s="382">
        <f t="shared" si="50"/>
        <v>0</v>
      </c>
      <c r="AO171" s="382">
        <f t="shared" si="51"/>
        <v>0</v>
      </c>
      <c r="AP171" s="382">
        <f t="shared" si="52"/>
        <v>0</v>
      </c>
      <c r="AQ171" s="382">
        <f t="shared" si="53"/>
        <v>0</v>
      </c>
    </row>
    <row r="172" spans="2:43" x14ac:dyDescent="0.25">
      <c r="B172" s="1"/>
      <c r="C172" s="29">
        <f>'T1 2024'!C172</f>
        <v>161</v>
      </c>
      <c r="D172" s="63">
        <f>'T1 2024'!D172</f>
        <v>0</v>
      </c>
      <c r="E172" s="62">
        <f>'T1 2024'!E172</f>
        <v>0</v>
      </c>
      <c r="F172" s="62">
        <f>'T1 2024'!F172</f>
        <v>0</v>
      </c>
      <c r="G172" s="62">
        <f>'T1 2024'!G172</f>
        <v>0</v>
      </c>
      <c r="H172" s="393"/>
      <c r="I172" s="393"/>
      <c r="J172" s="71"/>
      <c r="K172" s="71"/>
      <c r="L172" s="71"/>
      <c r="M172" s="451">
        <f t="shared" si="55"/>
        <v>0</v>
      </c>
      <c r="N172" s="71"/>
      <c r="O172" s="72"/>
      <c r="P172" s="451">
        <f t="shared" si="56"/>
        <v>0</v>
      </c>
      <c r="Q172" s="452">
        <f t="shared" si="57"/>
        <v>0</v>
      </c>
      <c r="R172" s="68"/>
      <c r="S172" s="198"/>
      <c r="T172" s="70"/>
      <c r="U172" s="70"/>
      <c r="V172" s="398"/>
      <c r="W172" s="28">
        <f t="shared" si="58"/>
        <v>0</v>
      </c>
      <c r="X172" s="39">
        <f t="shared" si="59"/>
        <v>0</v>
      </c>
      <c r="Y172" s="68"/>
      <c r="Z172" s="67"/>
      <c r="AA172" s="67"/>
      <c r="AB172" s="69"/>
      <c r="AC172" s="68"/>
      <c r="AD172" s="69"/>
      <c r="AE172" s="199">
        <f t="shared" si="60"/>
        <v>0</v>
      </c>
      <c r="AF172" s="200" t="b">
        <f t="shared" si="45"/>
        <v>0</v>
      </c>
      <c r="AG172" s="201">
        <f t="shared" ref="AG172:AG203" si="61">AF172+X172+Q172</f>
        <v>0</v>
      </c>
      <c r="AH172" s="203">
        <f t="shared" si="46"/>
        <v>1</v>
      </c>
      <c r="AI172" s="3"/>
      <c r="AK172" s="382">
        <f t="shared" si="47"/>
        <v>0</v>
      </c>
      <c r="AL172" s="382">
        <f t="shared" si="48"/>
        <v>0</v>
      </c>
      <c r="AM172" s="382">
        <f t="shared" si="49"/>
        <v>0</v>
      </c>
      <c r="AN172" s="382">
        <f t="shared" si="50"/>
        <v>0</v>
      </c>
      <c r="AO172" s="382">
        <f t="shared" si="51"/>
        <v>0</v>
      </c>
      <c r="AP172" s="382">
        <f t="shared" si="52"/>
        <v>0</v>
      </c>
      <c r="AQ172" s="382">
        <f t="shared" si="53"/>
        <v>0</v>
      </c>
    </row>
    <row r="173" spans="2:43" x14ac:dyDescent="0.25">
      <c r="B173" s="1"/>
      <c r="C173" s="29">
        <f>'T1 2024'!C173</f>
        <v>162</v>
      </c>
      <c r="D173" s="63">
        <f>'T1 2024'!D173</f>
        <v>0</v>
      </c>
      <c r="E173" s="62">
        <f>'T1 2024'!E173</f>
        <v>0</v>
      </c>
      <c r="F173" s="62">
        <f>'T1 2024'!F173</f>
        <v>0</v>
      </c>
      <c r="G173" s="62">
        <f>'T1 2024'!G173</f>
        <v>0</v>
      </c>
      <c r="H173" s="393"/>
      <c r="I173" s="393"/>
      <c r="J173" s="71"/>
      <c r="K173" s="71"/>
      <c r="L173" s="71"/>
      <c r="M173" s="451">
        <f t="shared" si="55"/>
        <v>0</v>
      </c>
      <c r="N173" s="71"/>
      <c r="O173" s="72"/>
      <c r="P173" s="451">
        <f t="shared" si="56"/>
        <v>0</v>
      </c>
      <c r="Q173" s="452">
        <f t="shared" si="57"/>
        <v>0</v>
      </c>
      <c r="R173" s="68"/>
      <c r="S173" s="198"/>
      <c r="T173" s="70"/>
      <c r="U173" s="70"/>
      <c r="V173" s="398"/>
      <c r="W173" s="28">
        <f t="shared" si="58"/>
        <v>0</v>
      </c>
      <c r="X173" s="39">
        <f t="shared" si="59"/>
        <v>0</v>
      </c>
      <c r="Y173" s="68"/>
      <c r="Z173" s="67"/>
      <c r="AA173" s="67"/>
      <c r="AB173" s="69"/>
      <c r="AC173" s="68"/>
      <c r="AD173" s="69"/>
      <c r="AE173" s="199">
        <f t="shared" si="60"/>
        <v>0</v>
      </c>
      <c r="AF173" s="200" t="b">
        <f t="shared" si="45"/>
        <v>0</v>
      </c>
      <c r="AG173" s="201">
        <f t="shared" si="61"/>
        <v>0</v>
      </c>
      <c r="AH173" s="203">
        <f t="shared" si="46"/>
        <v>1</v>
      </c>
      <c r="AI173" s="3"/>
      <c r="AK173" s="382">
        <f t="shared" si="47"/>
        <v>0</v>
      </c>
      <c r="AL173" s="382">
        <f t="shared" si="48"/>
        <v>0</v>
      </c>
      <c r="AM173" s="382">
        <f t="shared" si="49"/>
        <v>0</v>
      </c>
      <c r="AN173" s="382">
        <f t="shared" si="50"/>
        <v>0</v>
      </c>
      <c r="AO173" s="382">
        <f t="shared" si="51"/>
        <v>0</v>
      </c>
      <c r="AP173" s="382">
        <f t="shared" si="52"/>
        <v>0</v>
      </c>
      <c r="AQ173" s="382">
        <f t="shared" si="53"/>
        <v>0</v>
      </c>
    </row>
    <row r="174" spans="2:43" x14ac:dyDescent="0.25">
      <c r="B174" s="1"/>
      <c r="C174" s="29">
        <f>'T1 2024'!C174</f>
        <v>163</v>
      </c>
      <c r="D174" s="63">
        <f>'T1 2024'!D174</f>
        <v>0</v>
      </c>
      <c r="E174" s="62">
        <f>'T1 2024'!E174</f>
        <v>0</v>
      </c>
      <c r="F174" s="62">
        <f>'T1 2024'!F174</f>
        <v>0</v>
      </c>
      <c r="G174" s="62">
        <f>'T1 2024'!G174</f>
        <v>0</v>
      </c>
      <c r="H174" s="393"/>
      <c r="I174" s="393"/>
      <c r="J174" s="71"/>
      <c r="K174" s="71"/>
      <c r="L174" s="71"/>
      <c r="M174" s="451">
        <f t="shared" si="55"/>
        <v>0</v>
      </c>
      <c r="N174" s="71"/>
      <c r="O174" s="72"/>
      <c r="P174" s="451">
        <f t="shared" si="56"/>
        <v>0</v>
      </c>
      <c r="Q174" s="452">
        <f t="shared" si="57"/>
        <v>0</v>
      </c>
      <c r="R174" s="68"/>
      <c r="S174" s="198"/>
      <c r="T174" s="70"/>
      <c r="U174" s="70"/>
      <c r="V174" s="398"/>
      <c r="W174" s="28">
        <f t="shared" si="58"/>
        <v>0</v>
      </c>
      <c r="X174" s="39">
        <f t="shared" si="59"/>
        <v>0</v>
      </c>
      <c r="Y174" s="68"/>
      <c r="Z174" s="67"/>
      <c r="AA174" s="67"/>
      <c r="AB174" s="69"/>
      <c r="AC174" s="68"/>
      <c r="AD174" s="69"/>
      <c r="AE174" s="199">
        <f t="shared" si="60"/>
        <v>0</v>
      </c>
      <c r="AF174" s="200" t="b">
        <f t="shared" si="45"/>
        <v>0</v>
      </c>
      <c r="AG174" s="201">
        <f t="shared" si="61"/>
        <v>0</v>
      </c>
      <c r="AH174" s="203">
        <f t="shared" si="46"/>
        <v>1</v>
      </c>
      <c r="AI174" s="3"/>
      <c r="AK174" s="382">
        <f t="shared" si="47"/>
        <v>0</v>
      </c>
      <c r="AL174" s="382">
        <f t="shared" si="48"/>
        <v>0</v>
      </c>
      <c r="AM174" s="382">
        <f t="shared" si="49"/>
        <v>0</v>
      </c>
      <c r="AN174" s="382">
        <f t="shared" si="50"/>
        <v>0</v>
      </c>
      <c r="AO174" s="382">
        <f t="shared" si="51"/>
        <v>0</v>
      </c>
      <c r="AP174" s="382">
        <f t="shared" si="52"/>
        <v>0</v>
      </c>
      <c r="AQ174" s="382">
        <f t="shared" si="53"/>
        <v>0</v>
      </c>
    </row>
    <row r="175" spans="2:43" x14ac:dyDescent="0.25">
      <c r="B175" s="1"/>
      <c r="C175" s="29">
        <f>'T1 2024'!C175</f>
        <v>164</v>
      </c>
      <c r="D175" s="63">
        <f>'T1 2024'!D175</f>
        <v>0</v>
      </c>
      <c r="E175" s="62">
        <f>'T1 2024'!E175</f>
        <v>0</v>
      </c>
      <c r="F175" s="62">
        <f>'T1 2024'!F175</f>
        <v>0</v>
      </c>
      <c r="G175" s="62">
        <f>'T1 2024'!G175</f>
        <v>0</v>
      </c>
      <c r="H175" s="393"/>
      <c r="I175" s="393"/>
      <c r="J175" s="71"/>
      <c r="K175" s="71"/>
      <c r="L175" s="71"/>
      <c r="M175" s="451">
        <f t="shared" si="55"/>
        <v>0</v>
      </c>
      <c r="N175" s="71"/>
      <c r="O175" s="72"/>
      <c r="P175" s="451">
        <f t="shared" si="56"/>
        <v>0</v>
      </c>
      <c r="Q175" s="452">
        <f t="shared" si="57"/>
        <v>0</v>
      </c>
      <c r="R175" s="68"/>
      <c r="S175" s="198"/>
      <c r="T175" s="70"/>
      <c r="U175" s="70"/>
      <c r="V175" s="398"/>
      <c r="W175" s="28">
        <f t="shared" si="58"/>
        <v>0</v>
      </c>
      <c r="X175" s="39">
        <f t="shared" si="59"/>
        <v>0</v>
      </c>
      <c r="Y175" s="68"/>
      <c r="Z175" s="67"/>
      <c r="AA175" s="67"/>
      <c r="AB175" s="69"/>
      <c r="AC175" s="68"/>
      <c r="AD175" s="69"/>
      <c r="AE175" s="199">
        <f t="shared" si="60"/>
        <v>0</v>
      </c>
      <c r="AF175" s="200" t="b">
        <f t="shared" si="45"/>
        <v>0</v>
      </c>
      <c r="AG175" s="201">
        <f t="shared" si="61"/>
        <v>0</v>
      </c>
      <c r="AH175" s="203">
        <f t="shared" si="46"/>
        <v>1</v>
      </c>
      <c r="AI175" s="3"/>
      <c r="AK175" s="382">
        <f t="shared" si="47"/>
        <v>0</v>
      </c>
      <c r="AL175" s="382">
        <f t="shared" si="48"/>
        <v>0</v>
      </c>
      <c r="AM175" s="382">
        <f t="shared" si="49"/>
        <v>0</v>
      </c>
      <c r="AN175" s="382">
        <f t="shared" si="50"/>
        <v>0</v>
      </c>
      <c r="AO175" s="382">
        <f t="shared" si="51"/>
        <v>0</v>
      </c>
      <c r="AP175" s="382">
        <f t="shared" si="52"/>
        <v>0</v>
      </c>
      <c r="AQ175" s="382">
        <f t="shared" si="53"/>
        <v>0</v>
      </c>
    </row>
    <row r="176" spans="2:43" x14ac:dyDescent="0.25">
      <c r="B176" s="1"/>
      <c r="C176" s="29">
        <f>'T1 2024'!C176</f>
        <v>165</v>
      </c>
      <c r="D176" s="63">
        <f>'T1 2024'!D176</f>
        <v>0</v>
      </c>
      <c r="E176" s="62">
        <f>'T1 2024'!E176</f>
        <v>0</v>
      </c>
      <c r="F176" s="62">
        <f>'T1 2024'!F176</f>
        <v>0</v>
      </c>
      <c r="G176" s="62">
        <f>'T1 2024'!G176</f>
        <v>0</v>
      </c>
      <c r="H176" s="393"/>
      <c r="I176" s="393"/>
      <c r="J176" s="71"/>
      <c r="K176" s="71"/>
      <c r="L176" s="71"/>
      <c r="M176" s="451">
        <f t="shared" si="55"/>
        <v>0</v>
      </c>
      <c r="N176" s="71"/>
      <c r="O176" s="72"/>
      <c r="P176" s="451">
        <f t="shared" si="56"/>
        <v>0</v>
      </c>
      <c r="Q176" s="452">
        <f t="shared" si="57"/>
        <v>0</v>
      </c>
      <c r="R176" s="68"/>
      <c r="S176" s="198"/>
      <c r="T176" s="70"/>
      <c r="U176" s="70"/>
      <c r="V176" s="398"/>
      <c r="W176" s="28">
        <f t="shared" si="58"/>
        <v>0</v>
      </c>
      <c r="X176" s="39">
        <f t="shared" si="59"/>
        <v>0</v>
      </c>
      <c r="Y176" s="68"/>
      <c r="Z176" s="67"/>
      <c r="AA176" s="67"/>
      <c r="AB176" s="69"/>
      <c r="AC176" s="68"/>
      <c r="AD176" s="69"/>
      <c r="AE176" s="199">
        <f t="shared" si="60"/>
        <v>0</v>
      </c>
      <c r="AF176" s="200" t="b">
        <f t="shared" si="45"/>
        <v>0</v>
      </c>
      <c r="AG176" s="201">
        <f t="shared" si="61"/>
        <v>0</v>
      </c>
      <c r="AH176" s="203">
        <f t="shared" si="46"/>
        <v>1</v>
      </c>
      <c r="AI176" s="3"/>
      <c r="AK176" s="382">
        <f t="shared" si="47"/>
        <v>0</v>
      </c>
      <c r="AL176" s="382">
        <f t="shared" si="48"/>
        <v>0</v>
      </c>
      <c r="AM176" s="382">
        <f t="shared" si="49"/>
        <v>0</v>
      </c>
      <c r="AN176" s="382">
        <f t="shared" si="50"/>
        <v>0</v>
      </c>
      <c r="AO176" s="382">
        <f t="shared" si="51"/>
        <v>0</v>
      </c>
      <c r="AP176" s="382">
        <f t="shared" si="52"/>
        <v>0</v>
      </c>
      <c r="AQ176" s="382">
        <f t="shared" si="53"/>
        <v>0</v>
      </c>
    </row>
    <row r="177" spans="2:43" x14ac:dyDescent="0.25">
      <c r="B177" s="1"/>
      <c r="C177" s="29">
        <f>'T1 2024'!C177</f>
        <v>166</v>
      </c>
      <c r="D177" s="63">
        <f>'T1 2024'!D177</f>
        <v>0</v>
      </c>
      <c r="E177" s="62">
        <f>'T1 2024'!E177</f>
        <v>0</v>
      </c>
      <c r="F177" s="62">
        <f>'T1 2024'!F177</f>
        <v>0</v>
      </c>
      <c r="G177" s="62">
        <f>'T1 2024'!G177</f>
        <v>0</v>
      </c>
      <c r="H177" s="393"/>
      <c r="I177" s="393"/>
      <c r="J177" s="71"/>
      <c r="K177" s="71"/>
      <c r="L177" s="71"/>
      <c r="M177" s="451">
        <f t="shared" si="55"/>
        <v>0</v>
      </c>
      <c r="N177" s="71"/>
      <c r="O177" s="72"/>
      <c r="P177" s="451">
        <f t="shared" si="56"/>
        <v>0</v>
      </c>
      <c r="Q177" s="452">
        <f t="shared" si="57"/>
        <v>0</v>
      </c>
      <c r="R177" s="68"/>
      <c r="S177" s="198"/>
      <c r="T177" s="70"/>
      <c r="U177" s="70"/>
      <c r="V177" s="398"/>
      <c r="W177" s="28">
        <f t="shared" si="58"/>
        <v>0</v>
      </c>
      <c r="X177" s="39">
        <f t="shared" si="59"/>
        <v>0</v>
      </c>
      <c r="Y177" s="68"/>
      <c r="Z177" s="67"/>
      <c r="AA177" s="67"/>
      <c r="AB177" s="69"/>
      <c r="AC177" s="68"/>
      <c r="AD177" s="69"/>
      <c r="AE177" s="199">
        <f t="shared" si="60"/>
        <v>0</v>
      </c>
      <c r="AF177" s="200" t="b">
        <f t="shared" si="45"/>
        <v>0</v>
      </c>
      <c r="AG177" s="201">
        <f t="shared" si="61"/>
        <v>0</v>
      </c>
      <c r="AH177" s="203">
        <f t="shared" si="46"/>
        <v>1</v>
      </c>
      <c r="AI177" s="3"/>
      <c r="AK177" s="382">
        <f t="shared" si="47"/>
        <v>0</v>
      </c>
      <c r="AL177" s="382">
        <f t="shared" si="48"/>
        <v>0</v>
      </c>
      <c r="AM177" s="382">
        <f t="shared" si="49"/>
        <v>0</v>
      </c>
      <c r="AN177" s="382">
        <f t="shared" si="50"/>
        <v>0</v>
      </c>
      <c r="AO177" s="382">
        <f t="shared" si="51"/>
        <v>0</v>
      </c>
      <c r="AP177" s="382">
        <f t="shared" si="52"/>
        <v>0</v>
      </c>
      <c r="AQ177" s="382">
        <f t="shared" si="53"/>
        <v>0</v>
      </c>
    </row>
    <row r="178" spans="2:43" x14ac:dyDescent="0.25">
      <c r="B178" s="1"/>
      <c r="C178" s="29">
        <f>'T1 2024'!C178</f>
        <v>167</v>
      </c>
      <c r="D178" s="63">
        <f>'T1 2024'!D178</f>
        <v>0</v>
      </c>
      <c r="E178" s="62">
        <f>'T1 2024'!E178</f>
        <v>0</v>
      </c>
      <c r="F178" s="62">
        <f>'T1 2024'!F178</f>
        <v>0</v>
      </c>
      <c r="G178" s="62">
        <f>'T1 2024'!G178</f>
        <v>0</v>
      </c>
      <c r="H178" s="393"/>
      <c r="I178" s="393"/>
      <c r="J178" s="71"/>
      <c r="K178" s="71"/>
      <c r="L178" s="71"/>
      <c r="M178" s="451">
        <f t="shared" si="55"/>
        <v>0</v>
      </c>
      <c r="N178" s="71"/>
      <c r="O178" s="72"/>
      <c r="P178" s="451">
        <f t="shared" si="56"/>
        <v>0</v>
      </c>
      <c r="Q178" s="452">
        <f t="shared" si="57"/>
        <v>0</v>
      </c>
      <c r="R178" s="68"/>
      <c r="S178" s="198"/>
      <c r="T178" s="70"/>
      <c r="U178" s="70"/>
      <c r="V178" s="398"/>
      <c r="W178" s="28">
        <f t="shared" si="58"/>
        <v>0</v>
      </c>
      <c r="X178" s="39">
        <f t="shared" si="59"/>
        <v>0</v>
      </c>
      <c r="Y178" s="68"/>
      <c r="Z178" s="67"/>
      <c r="AA178" s="67"/>
      <c r="AB178" s="69"/>
      <c r="AC178" s="68"/>
      <c r="AD178" s="69"/>
      <c r="AE178" s="199">
        <f t="shared" si="60"/>
        <v>0</v>
      </c>
      <c r="AF178" s="200" t="b">
        <f t="shared" si="45"/>
        <v>0</v>
      </c>
      <c r="AG178" s="201">
        <f t="shared" si="61"/>
        <v>0</v>
      </c>
      <c r="AH178" s="203">
        <f t="shared" si="46"/>
        <v>1</v>
      </c>
      <c r="AI178" s="3"/>
      <c r="AK178" s="382">
        <f t="shared" si="47"/>
        <v>0</v>
      </c>
      <c r="AL178" s="382">
        <f t="shared" si="48"/>
        <v>0</v>
      </c>
      <c r="AM178" s="382">
        <f t="shared" si="49"/>
        <v>0</v>
      </c>
      <c r="AN178" s="382">
        <f t="shared" si="50"/>
        <v>0</v>
      </c>
      <c r="AO178" s="382">
        <f t="shared" si="51"/>
        <v>0</v>
      </c>
      <c r="AP178" s="382">
        <f t="shared" si="52"/>
        <v>0</v>
      </c>
      <c r="AQ178" s="382">
        <f t="shared" si="53"/>
        <v>0</v>
      </c>
    </row>
    <row r="179" spans="2:43" x14ac:dyDescent="0.25">
      <c r="B179" s="1"/>
      <c r="C179" s="29">
        <f>'T1 2024'!C179</f>
        <v>168</v>
      </c>
      <c r="D179" s="63">
        <f>'T1 2024'!D179</f>
        <v>0</v>
      </c>
      <c r="E179" s="62">
        <f>'T1 2024'!E179</f>
        <v>0</v>
      </c>
      <c r="F179" s="62">
        <f>'T1 2024'!F179</f>
        <v>0</v>
      </c>
      <c r="G179" s="62">
        <f>'T1 2024'!G179</f>
        <v>0</v>
      </c>
      <c r="H179" s="393"/>
      <c r="I179" s="393"/>
      <c r="J179" s="71"/>
      <c r="K179" s="71"/>
      <c r="L179" s="71"/>
      <c r="M179" s="451">
        <f t="shared" si="55"/>
        <v>0</v>
      </c>
      <c r="N179" s="71"/>
      <c r="O179" s="72"/>
      <c r="P179" s="451">
        <f t="shared" si="56"/>
        <v>0</v>
      </c>
      <c r="Q179" s="452">
        <f t="shared" si="57"/>
        <v>0</v>
      </c>
      <c r="R179" s="68"/>
      <c r="S179" s="198"/>
      <c r="T179" s="70"/>
      <c r="U179" s="70"/>
      <c r="V179" s="398"/>
      <c r="W179" s="28">
        <f t="shared" si="58"/>
        <v>0</v>
      </c>
      <c r="X179" s="39">
        <f t="shared" si="59"/>
        <v>0</v>
      </c>
      <c r="Y179" s="68"/>
      <c r="Z179" s="67"/>
      <c r="AA179" s="67"/>
      <c r="AB179" s="69"/>
      <c r="AC179" s="68"/>
      <c r="AD179" s="69"/>
      <c r="AE179" s="199">
        <f t="shared" si="60"/>
        <v>0</v>
      </c>
      <c r="AF179" s="200" t="b">
        <f t="shared" si="45"/>
        <v>0</v>
      </c>
      <c r="AG179" s="201">
        <f t="shared" si="61"/>
        <v>0</v>
      </c>
      <c r="AH179" s="203">
        <f t="shared" si="46"/>
        <v>1</v>
      </c>
      <c r="AI179" s="3"/>
      <c r="AK179" s="382">
        <f t="shared" si="47"/>
        <v>0</v>
      </c>
      <c r="AL179" s="382">
        <f t="shared" si="48"/>
        <v>0</v>
      </c>
      <c r="AM179" s="382">
        <f t="shared" si="49"/>
        <v>0</v>
      </c>
      <c r="AN179" s="382">
        <f t="shared" si="50"/>
        <v>0</v>
      </c>
      <c r="AO179" s="382">
        <f t="shared" si="51"/>
        <v>0</v>
      </c>
      <c r="AP179" s="382">
        <f t="shared" si="52"/>
        <v>0</v>
      </c>
      <c r="AQ179" s="382">
        <f t="shared" si="53"/>
        <v>0</v>
      </c>
    </row>
    <row r="180" spans="2:43" x14ac:dyDescent="0.25">
      <c r="B180" s="1"/>
      <c r="C180" s="29">
        <f>'T1 2024'!C180</f>
        <v>169</v>
      </c>
      <c r="D180" s="63">
        <f>'T1 2024'!D180</f>
        <v>0</v>
      </c>
      <c r="E180" s="62">
        <f>'T1 2024'!E180</f>
        <v>0</v>
      </c>
      <c r="F180" s="62">
        <f>'T1 2024'!F180</f>
        <v>0</v>
      </c>
      <c r="G180" s="62">
        <f>'T1 2024'!G180</f>
        <v>0</v>
      </c>
      <c r="H180" s="393"/>
      <c r="I180" s="393"/>
      <c r="J180" s="71"/>
      <c r="K180" s="71"/>
      <c r="L180" s="71"/>
      <c r="M180" s="451">
        <f t="shared" si="55"/>
        <v>0</v>
      </c>
      <c r="N180" s="71"/>
      <c r="O180" s="72"/>
      <c r="P180" s="451">
        <f t="shared" si="56"/>
        <v>0</v>
      </c>
      <c r="Q180" s="452">
        <f t="shared" si="57"/>
        <v>0</v>
      </c>
      <c r="R180" s="68"/>
      <c r="S180" s="198"/>
      <c r="T180" s="70"/>
      <c r="U180" s="70"/>
      <c r="V180" s="398"/>
      <c r="W180" s="28">
        <f t="shared" si="58"/>
        <v>0</v>
      </c>
      <c r="X180" s="39">
        <f t="shared" si="59"/>
        <v>0</v>
      </c>
      <c r="Y180" s="68"/>
      <c r="Z180" s="67"/>
      <c r="AA180" s="67"/>
      <c r="AB180" s="69"/>
      <c r="AC180" s="68"/>
      <c r="AD180" s="69"/>
      <c r="AE180" s="199">
        <f t="shared" si="60"/>
        <v>0</v>
      </c>
      <c r="AF180" s="200" t="b">
        <f t="shared" si="45"/>
        <v>0</v>
      </c>
      <c r="AG180" s="201">
        <f t="shared" si="61"/>
        <v>0</v>
      </c>
      <c r="AH180" s="203">
        <f t="shared" si="46"/>
        <v>1</v>
      </c>
      <c r="AI180" s="3"/>
      <c r="AK180" s="382">
        <f t="shared" si="47"/>
        <v>0</v>
      </c>
      <c r="AL180" s="382">
        <f t="shared" si="48"/>
        <v>0</v>
      </c>
      <c r="AM180" s="382">
        <f t="shared" si="49"/>
        <v>0</v>
      </c>
      <c r="AN180" s="382">
        <f t="shared" si="50"/>
        <v>0</v>
      </c>
      <c r="AO180" s="382">
        <f t="shared" si="51"/>
        <v>0</v>
      </c>
      <c r="AP180" s="382">
        <f t="shared" si="52"/>
        <v>0</v>
      </c>
      <c r="AQ180" s="382">
        <f t="shared" si="53"/>
        <v>0</v>
      </c>
    </row>
    <row r="181" spans="2:43" x14ac:dyDescent="0.25">
      <c r="B181" s="1"/>
      <c r="C181" s="29">
        <f>'T1 2024'!C181</f>
        <v>170</v>
      </c>
      <c r="D181" s="63">
        <f>'T1 2024'!D181</f>
        <v>0</v>
      </c>
      <c r="E181" s="62">
        <f>'T1 2024'!E181</f>
        <v>0</v>
      </c>
      <c r="F181" s="62">
        <f>'T1 2024'!F181</f>
        <v>0</v>
      </c>
      <c r="G181" s="62">
        <f>'T1 2024'!G181</f>
        <v>0</v>
      </c>
      <c r="H181" s="393"/>
      <c r="I181" s="393"/>
      <c r="J181" s="71"/>
      <c r="K181" s="71"/>
      <c r="L181" s="71"/>
      <c r="M181" s="451">
        <f t="shared" si="55"/>
        <v>0</v>
      </c>
      <c r="N181" s="71"/>
      <c r="O181" s="72"/>
      <c r="P181" s="451">
        <f t="shared" si="56"/>
        <v>0</v>
      </c>
      <c r="Q181" s="452">
        <f t="shared" si="57"/>
        <v>0</v>
      </c>
      <c r="R181" s="68"/>
      <c r="S181" s="198"/>
      <c r="T181" s="70"/>
      <c r="U181" s="70"/>
      <c r="V181" s="398"/>
      <c r="W181" s="28">
        <f t="shared" si="58"/>
        <v>0</v>
      </c>
      <c r="X181" s="39">
        <f t="shared" si="59"/>
        <v>0</v>
      </c>
      <c r="Y181" s="68"/>
      <c r="Z181" s="67"/>
      <c r="AA181" s="67"/>
      <c r="AB181" s="69"/>
      <c r="AC181" s="68"/>
      <c r="AD181" s="69"/>
      <c r="AE181" s="199">
        <f t="shared" si="60"/>
        <v>0</v>
      </c>
      <c r="AF181" s="200" t="b">
        <f t="shared" si="45"/>
        <v>0</v>
      </c>
      <c r="AG181" s="201">
        <f t="shared" si="61"/>
        <v>0</v>
      </c>
      <c r="AH181" s="203">
        <f t="shared" si="46"/>
        <v>1</v>
      </c>
      <c r="AI181" s="3"/>
      <c r="AK181" s="382">
        <f t="shared" si="47"/>
        <v>0</v>
      </c>
      <c r="AL181" s="382">
        <f t="shared" si="48"/>
        <v>0</v>
      </c>
      <c r="AM181" s="382">
        <f t="shared" si="49"/>
        <v>0</v>
      </c>
      <c r="AN181" s="382">
        <f t="shared" si="50"/>
        <v>0</v>
      </c>
      <c r="AO181" s="382">
        <f t="shared" si="51"/>
        <v>0</v>
      </c>
      <c r="AP181" s="382">
        <f t="shared" si="52"/>
        <v>0</v>
      </c>
      <c r="AQ181" s="382">
        <f t="shared" si="53"/>
        <v>0</v>
      </c>
    </row>
    <row r="182" spans="2:43" x14ac:dyDescent="0.25">
      <c r="B182" s="1"/>
      <c r="C182" s="29">
        <f>'T1 2024'!C182</f>
        <v>171</v>
      </c>
      <c r="D182" s="63">
        <f>'T1 2024'!D182</f>
        <v>0</v>
      </c>
      <c r="E182" s="62">
        <f>'T1 2024'!E182</f>
        <v>0</v>
      </c>
      <c r="F182" s="62">
        <f>'T1 2024'!F182</f>
        <v>0</v>
      </c>
      <c r="G182" s="62">
        <f>'T1 2024'!G182</f>
        <v>0</v>
      </c>
      <c r="H182" s="393"/>
      <c r="I182" s="393"/>
      <c r="J182" s="71"/>
      <c r="K182" s="71"/>
      <c r="L182" s="71"/>
      <c r="M182" s="451">
        <f t="shared" si="55"/>
        <v>0</v>
      </c>
      <c r="N182" s="71"/>
      <c r="O182" s="72"/>
      <c r="P182" s="451">
        <f t="shared" si="56"/>
        <v>0</v>
      </c>
      <c r="Q182" s="452">
        <f t="shared" si="57"/>
        <v>0</v>
      </c>
      <c r="R182" s="68"/>
      <c r="S182" s="198"/>
      <c r="T182" s="70"/>
      <c r="U182" s="70"/>
      <c r="V182" s="398"/>
      <c r="W182" s="28">
        <f t="shared" si="58"/>
        <v>0</v>
      </c>
      <c r="X182" s="39">
        <f t="shared" si="59"/>
        <v>0</v>
      </c>
      <c r="Y182" s="68"/>
      <c r="Z182" s="67"/>
      <c r="AA182" s="67"/>
      <c r="AB182" s="69"/>
      <c r="AC182" s="68"/>
      <c r="AD182" s="69"/>
      <c r="AE182" s="199">
        <f t="shared" si="60"/>
        <v>0</v>
      </c>
      <c r="AF182" s="200" t="b">
        <f t="shared" si="45"/>
        <v>0</v>
      </c>
      <c r="AG182" s="201">
        <f t="shared" si="61"/>
        <v>0</v>
      </c>
      <c r="AH182" s="203">
        <f t="shared" si="46"/>
        <v>1</v>
      </c>
      <c r="AI182" s="3"/>
      <c r="AK182" s="382">
        <f t="shared" si="47"/>
        <v>0</v>
      </c>
      <c r="AL182" s="382">
        <f t="shared" si="48"/>
        <v>0</v>
      </c>
      <c r="AM182" s="382">
        <f t="shared" si="49"/>
        <v>0</v>
      </c>
      <c r="AN182" s="382">
        <f t="shared" si="50"/>
        <v>0</v>
      </c>
      <c r="AO182" s="382">
        <f t="shared" si="51"/>
        <v>0</v>
      </c>
      <c r="AP182" s="382">
        <f t="shared" si="52"/>
        <v>0</v>
      </c>
      <c r="AQ182" s="382">
        <f t="shared" si="53"/>
        <v>0</v>
      </c>
    </row>
    <row r="183" spans="2:43" x14ac:dyDescent="0.25">
      <c r="B183" s="1"/>
      <c r="C183" s="29">
        <f>'T1 2024'!C183</f>
        <v>172</v>
      </c>
      <c r="D183" s="63">
        <f>'T1 2024'!D183</f>
        <v>0</v>
      </c>
      <c r="E183" s="62">
        <f>'T1 2024'!E183</f>
        <v>0</v>
      </c>
      <c r="F183" s="62">
        <f>'T1 2024'!F183</f>
        <v>0</v>
      </c>
      <c r="G183" s="62">
        <f>'T1 2024'!G183</f>
        <v>0</v>
      </c>
      <c r="H183" s="393"/>
      <c r="I183" s="393"/>
      <c r="J183" s="71"/>
      <c r="K183" s="71"/>
      <c r="L183" s="71"/>
      <c r="M183" s="451">
        <f t="shared" si="55"/>
        <v>0</v>
      </c>
      <c r="N183" s="71"/>
      <c r="O183" s="72"/>
      <c r="P183" s="451">
        <f t="shared" si="56"/>
        <v>0</v>
      </c>
      <c r="Q183" s="452">
        <f t="shared" si="57"/>
        <v>0</v>
      </c>
      <c r="R183" s="68"/>
      <c r="S183" s="198"/>
      <c r="T183" s="70"/>
      <c r="U183" s="70"/>
      <c r="V183" s="398"/>
      <c r="W183" s="28">
        <f t="shared" si="58"/>
        <v>0</v>
      </c>
      <c r="X183" s="39">
        <f t="shared" si="59"/>
        <v>0</v>
      </c>
      <c r="Y183" s="68"/>
      <c r="Z183" s="67"/>
      <c r="AA183" s="67"/>
      <c r="AB183" s="69"/>
      <c r="AC183" s="68"/>
      <c r="AD183" s="69"/>
      <c r="AE183" s="199">
        <f t="shared" si="60"/>
        <v>0</v>
      </c>
      <c r="AF183" s="200" t="b">
        <f t="shared" si="45"/>
        <v>0</v>
      </c>
      <c r="AG183" s="201">
        <f t="shared" si="61"/>
        <v>0</v>
      </c>
      <c r="AH183" s="203">
        <f t="shared" si="46"/>
        <v>1</v>
      </c>
      <c r="AI183" s="3"/>
      <c r="AK183" s="382">
        <f t="shared" si="47"/>
        <v>0</v>
      </c>
      <c r="AL183" s="382">
        <f t="shared" si="48"/>
        <v>0</v>
      </c>
      <c r="AM183" s="382">
        <f t="shared" si="49"/>
        <v>0</v>
      </c>
      <c r="AN183" s="382">
        <f t="shared" si="50"/>
        <v>0</v>
      </c>
      <c r="AO183" s="382">
        <f t="shared" si="51"/>
        <v>0</v>
      </c>
      <c r="AP183" s="382">
        <f t="shared" si="52"/>
        <v>0</v>
      </c>
      <c r="AQ183" s="382">
        <f t="shared" si="53"/>
        <v>0</v>
      </c>
    </row>
    <row r="184" spans="2:43" x14ac:dyDescent="0.25">
      <c r="B184" s="1"/>
      <c r="C184" s="29">
        <f>'T1 2024'!C184</f>
        <v>173</v>
      </c>
      <c r="D184" s="63">
        <f>'T1 2024'!D184</f>
        <v>0</v>
      </c>
      <c r="E184" s="62">
        <f>'T1 2024'!E184</f>
        <v>0</v>
      </c>
      <c r="F184" s="62">
        <f>'T1 2024'!F184</f>
        <v>0</v>
      </c>
      <c r="G184" s="62">
        <f>'T1 2024'!G184</f>
        <v>0</v>
      </c>
      <c r="H184" s="393"/>
      <c r="I184" s="393"/>
      <c r="J184" s="71"/>
      <c r="K184" s="71"/>
      <c r="L184" s="71"/>
      <c r="M184" s="451">
        <f t="shared" si="55"/>
        <v>0</v>
      </c>
      <c r="N184" s="71"/>
      <c r="O184" s="72"/>
      <c r="P184" s="451">
        <f t="shared" si="56"/>
        <v>0</v>
      </c>
      <c r="Q184" s="452">
        <f t="shared" si="57"/>
        <v>0</v>
      </c>
      <c r="R184" s="68"/>
      <c r="S184" s="198"/>
      <c r="T184" s="70"/>
      <c r="U184" s="70"/>
      <c r="V184" s="398"/>
      <c r="W184" s="28">
        <f t="shared" si="58"/>
        <v>0</v>
      </c>
      <c r="X184" s="39">
        <f t="shared" si="59"/>
        <v>0</v>
      </c>
      <c r="Y184" s="68"/>
      <c r="Z184" s="67"/>
      <c r="AA184" s="67"/>
      <c r="AB184" s="69"/>
      <c r="AC184" s="68"/>
      <c r="AD184" s="69"/>
      <c r="AE184" s="199">
        <f t="shared" si="60"/>
        <v>0</v>
      </c>
      <c r="AF184" s="200" t="b">
        <f t="shared" si="45"/>
        <v>0</v>
      </c>
      <c r="AG184" s="201">
        <f t="shared" si="61"/>
        <v>0</v>
      </c>
      <c r="AH184" s="203">
        <f t="shared" si="46"/>
        <v>1</v>
      </c>
      <c r="AI184" s="3"/>
      <c r="AK184" s="382">
        <f t="shared" si="47"/>
        <v>0</v>
      </c>
      <c r="AL184" s="382">
        <f t="shared" si="48"/>
        <v>0</v>
      </c>
      <c r="AM184" s="382">
        <f t="shared" si="49"/>
        <v>0</v>
      </c>
      <c r="AN184" s="382">
        <f t="shared" si="50"/>
        <v>0</v>
      </c>
      <c r="AO184" s="382">
        <f t="shared" si="51"/>
        <v>0</v>
      </c>
      <c r="AP184" s="382">
        <f t="shared" si="52"/>
        <v>0</v>
      </c>
      <c r="AQ184" s="382">
        <f t="shared" si="53"/>
        <v>0</v>
      </c>
    </row>
    <row r="185" spans="2:43" x14ac:dyDescent="0.25">
      <c r="B185" s="1"/>
      <c r="C185" s="29">
        <f>'T1 2024'!C185</f>
        <v>174</v>
      </c>
      <c r="D185" s="63">
        <f>'T1 2024'!D185</f>
        <v>0</v>
      </c>
      <c r="E185" s="62">
        <f>'T1 2024'!E185</f>
        <v>0</v>
      </c>
      <c r="F185" s="62">
        <f>'T1 2024'!F185</f>
        <v>0</v>
      </c>
      <c r="G185" s="62">
        <f>'T1 2024'!G185</f>
        <v>0</v>
      </c>
      <c r="H185" s="393"/>
      <c r="I185" s="393"/>
      <c r="J185" s="71"/>
      <c r="K185" s="71"/>
      <c r="L185" s="71"/>
      <c r="M185" s="451">
        <f t="shared" si="55"/>
        <v>0</v>
      </c>
      <c r="N185" s="71"/>
      <c r="O185" s="72"/>
      <c r="P185" s="451">
        <f t="shared" si="56"/>
        <v>0</v>
      </c>
      <c r="Q185" s="452">
        <f t="shared" si="57"/>
        <v>0</v>
      </c>
      <c r="R185" s="68"/>
      <c r="S185" s="198"/>
      <c r="T185" s="70"/>
      <c r="U185" s="70"/>
      <c r="V185" s="398"/>
      <c r="W185" s="28">
        <f t="shared" si="58"/>
        <v>0</v>
      </c>
      <c r="X185" s="39">
        <f t="shared" si="59"/>
        <v>0</v>
      </c>
      <c r="Y185" s="68"/>
      <c r="Z185" s="67"/>
      <c r="AA185" s="67"/>
      <c r="AB185" s="69"/>
      <c r="AC185" s="68"/>
      <c r="AD185" s="69"/>
      <c r="AE185" s="199">
        <f t="shared" si="60"/>
        <v>0</v>
      </c>
      <c r="AF185" s="200" t="b">
        <f t="shared" si="45"/>
        <v>0</v>
      </c>
      <c r="AG185" s="201">
        <f t="shared" si="61"/>
        <v>0</v>
      </c>
      <c r="AH185" s="203">
        <f t="shared" si="46"/>
        <v>1</v>
      </c>
      <c r="AI185" s="3"/>
      <c r="AK185" s="382">
        <f t="shared" si="47"/>
        <v>0</v>
      </c>
      <c r="AL185" s="382">
        <f t="shared" si="48"/>
        <v>0</v>
      </c>
      <c r="AM185" s="382">
        <f t="shared" si="49"/>
        <v>0</v>
      </c>
      <c r="AN185" s="382">
        <f t="shared" si="50"/>
        <v>0</v>
      </c>
      <c r="AO185" s="382">
        <f t="shared" si="51"/>
        <v>0</v>
      </c>
      <c r="AP185" s="382">
        <f t="shared" si="52"/>
        <v>0</v>
      </c>
      <c r="AQ185" s="382">
        <f t="shared" si="53"/>
        <v>0</v>
      </c>
    </row>
    <row r="186" spans="2:43" x14ac:dyDescent="0.25">
      <c r="B186" s="1"/>
      <c r="C186" s="29">
        <f>'T1 2024'!C186</f>
        <v>175</v>
      </c>
      <c r="D186" s="63">
        <f>'T1 2024'!D186</f>
        <v>0</v>
      </c>
      <c r="E186" s="62">
        <f>'T1 2024'!E186</f>
        <v>0</v>
      </c>
      <c r="F186" s="62">
        <f>'T1 2024'!F186</f>
        <v>0</v>
      </c>
      <c r="G186" s="62">
        <f>'T1 2024'!G186</f>
        <v>0</v>
      </c>
      <c r="H186" s="393"/>
      <c r="I186" s="393"/>
      <c r="J186" s="71"/>
      <c r="K186" s="71"/>
      <c r="L186" s="71"/>
      <c r="M186" s="451">
        <f t="shared" si="55"/>
        <v>0</v>
      </c>
      <c r="N186" s="71"/>
      <c r="O186" s="72"/>
      <c r="P186" s="451">
        <f t="shared" si="56"/>
        <v>0</v>
      </c>
      <c r="Q186" s="452">
        <f t="shared" si="57"/>
        <v>0</v>
      </c>
      <c r="R186" s="68"/>
      <c r="S186" s="198"/>
      <c r="T186" s="70"/>
      <c r="U186" s="70"/>
      <c r="V186" s="398"/>
      <c r="W186" s="28">
        <f t="shared" si="58"/>
        <v>0</v>
      </c>
      <c r="X186" s="39">
        <f t="shared" si="59"/>
        <v>0</v>
      </c>
      <c r="Y186" s="68"/>
      <c r="Z186" s="67"/>
      <c r="AA186" s="67"/>
      <c r="AB186" s="69"/>
      <c r="AC186" s="68"/>
      <c r="AD186" s="69"/>
      <c r="AE186" s="199">
        <f t="shared" si="60"/>
        <v>0</v>
      </c>
      <c r="AF186" s="200" t="b">
        <f t="shared" si="45"/>
        <v>0</v>
      </c>
      <c r="AG186" s="201">
        <f t="shared" si="61"/>
        <v>0</v>
      </c>
      <c r="AH186" s="203">
        <f t="shared" si="46"/>
        <v>1</v>
      </c>
      <c r="AI186" s="3"/>
      <c r="AK186" s="382">
        <f t="shared" si="47"/>
        <v>0</v>
      </c>
      <c r="AL186" s="382">
        <f t="shared" si="48"/>
        <v>0</v>
      </c>
      <c r="AM186" s="382">
        <f t="shared" si="49"/>
        <v>0</v>
      </c>
      <c r="AN186" s="382">
        <f t="shared" si="50"/>
        <v>0</v>
      </c>
      <c r="AO186" s="382">
        <f t="shared" si="51"/>
        <v>0</v>
      </c>
      <c r="AP186" s="382">
        <f t="shared" si="52"/>
        <v>0</v>
      </c>
      <c r="AQ186" s="382">
        <f t="shared" si="53"/>
        <v>0</v>
      </c>
    </row>
    <row r="187" spans="2:43" x14ac:dyDescent="0.25">
      <c r="B187" s="1"/>
      <c r="C187" s="29">
        <f>'T1 2024'!C187</f>
        <v>176</v>
      </c>
      <c r="D187" s="63">
        <f>'T1 2024'!D187</f>
        <v>0</v>
      </c>
      <c r="E187" s="62">
        <f>'T1 2024'!E187</f>
        <v>0</v>
      </c>
      <c r="F187" s="62">
        <f>'T1 2024'!F187</f>
        <v>0</v>
      </c>
      <c r="G187" s="62">
        <f>'T1 2024'!G187</f>
        <v>0</v>
      </c>
      <c r="H187" s="393"/>
      <c r="I187" s="393"/>
      <c r="J187" s="71"/>
      <c r="K187" s="71"/>
      <c r="L187" s="71"/>
      <c r="M187" s="451">
        <f t="shared" si="55"/>
        <v>0</v>
      </c>
      <c r="N187" s="71"/>
      <c r="O187" s="72"/>
      <c r="P187" s="451">
        <f t="shared" si="56"/>
        <v>0</v>
      </c>
      <c r="Q187" s="452">
        <f t="shared" si="57"/>
        <v>0</v>
      </c>
      <c r="R187" s="68"/>
      <c r="S187" s="198"/>
      <c r="T187" s="70"/>
      <c r="U187" s="70"/>
      <c r="V187" s="398"/>
      <c r="W187" s="28">
        <f t="shared" si="58"/>
        <v>0</v>
      </c>
      <c r="X187" s="39">
        <f t="shared" si="59"/>
        <v>0</v>
      </c>
      <c r="Y187" s="68"/>
      <c r="Z187" s="67"/>
      <c r="AA187" s="67"/>
      <c r="AB187" s="69"/>
      <c r="AC187" s="68"/>
      <c r="AD187" s="69"/>
      <c r="AE187" s="199">
        <f t="shared" si="60"/>
        <v>0</v>
      </c>
      <c r="AF187" s="200" t="b">
        <f t="shared" si="45"/>
        <v>0</v>
      </c>
      <c r="AG187" s="201">
        <f t="shared" si="61"/>
        <v>0</v>
      </c>
      <c r="AH187" s="203">
        <f t="shared" si="46"/>
        <v>1</v>
      </c>
      <c r="AI187" s="3"/>
      <c r="AK187" s="382">
        <f t="shared" si="47"/>
        <v>0</v>
      </c>
      <c r="AL187" s="382">
        <f t="shared" si="48"/>
        <v>0</v>
      </c>
      <c r="AM187" s="382">
        <f t="shared" si="49"/>
        <v>0</v>
      </c>
      <c r="AN187" s="382">
        <f t="shared" si="50"/>
        <v>0</v>
      </c>
      <c r="AO187" s="382">
        <f t="shared" si="51"/>
        <v>0</v>
      </c>
      <c r="AP187" s="382">
        <f t="shared" si="52"/>
        <v>0</v>
      </c>
      <c r="AQ187" s="382">
        <f t="shared" si="53"/>
        <v>0</v>
      </c>
    </row>
    <row r="188" spans="2:43" x14ac:dyDescent="0.25">
      <c r="B188" s="1"/>
      <c r="C188" s="29">
        <f>'T1 2024'!C188</f>
        <v>177</v>
      </c>
      <c r="D188" s="63">
        <f>'T1 2024'!D188</f>
        <v>0</v>
      </c>
      <c r="E188" s="62">
        <f>'T1 2024'!E188</f>
        <v>0</v>
      </c>
      <c r="F188" s="62">
        <f>'T1 2024'!F188</f>
        <v>0</v>
      </c>
      <c r="G188" s="62">
        <f>'T1 2024'!G188</f>
        <v>0</v>
      </c>
      <c r="H188" s="393"/>
      <c r="I188" s="393"/>
      <c r="J188" s="71"/>
      <c r="K188" s="71"/>
      <c r="L188" s="71"/>
      <c r="M188" s="451">
        <f t="shared" si="55"/>
        <v>0</v>
      </c>
      <c r="N188" s="71"/>
      <c r="O188" s="72"/>
      <c r="P188" s="451">
        <f t="shared" si="56"/>
        <v>0</v>
      </c>
      <c r="Q188" s="452">
        <f t="shared" si="57"/>
        <v>0</v>
      </c>
      <c r="R188" s="68"/>
      <c r="S188" s="198"/>
      <c r="T188" s="70"/>
      <c r="U188" s="70"/>
      <c r="V188" s="398"/>
      <c r="W188" s="28">
        <f t="shared" si="58"/>
        <v>0</v>
      </c>
      <c r="X188" s="39">
        <f t="shared" si="59"/>
        <v>0</v>
      </c>
      <c r="Y188" s="68"/>
      <c r="Z188" s="67"/>
      <c r="AA188" s="67"/>
      <c r="AB188" s="69"/>
      <c r="AC188" s="68"/>
      <c r="AD188" s="69"/>
      <c r="AE188" s="199">
        <f t="shared" si="60"/>
        <v>0</v>
      </c>
      <c r="AF188" s="200" t="b">
        <f t="shared" si="45"/>
        <v>0</v>
      </c>
      <c r="AG188" s="201">
        <f t="shared" si="61"/>
        <v>0</v>
      </c>
      <c r="AH188" s="203">
        <f t="shared" si="46"/>
        <v>1</v>
      </c>
      <c r="AI188" s="3"/>
      <c r="AK188" s="382">
        <f t="shared" si="47"/>
        <v>0</v>
      </c>
      <c r="AL188" s="382">
        <f t="shared" si="48"/>
        <v>0</v>
      </c>
      <c r="AM188" s="382">
        <f t="shared" si="49"/>
        <v>0</v>
      </c>
      <c r="AN188" s="382">
        <f t="shared" si="50"/>
        <v>0</v>
      </c>
      <c r="AO188" s="382">
        <f t="shared" si="51"/>
        <v>0</v>
      </c>
      <c r="AP188" s="382">
        <f t="shared" si="52"/>
        <v>0</v>
      </c>
      <c r="AQ188" s="382">
        <f t="shared" si="53"/>
        <v>0</v>
      </c>
    </row>
    <row r="189" spans="2:43" x14ac:dyDescent="0.25">
      <c r="B189" s="1"/>
      <c r="C189" s="29">
        <f>'T1 2024'!C189</f>
        <v>178</v>
      </c>
      <c r="D189" s="63">
        <f>'T1 2024'!D189</f>
        <v>0</v>
      </c>
      <c r="E189" s="62">
        <f>'T1 2024'!E189</f>
        <v>0</v>
      </c>
      <c r="F189" s="62">
        <f>'T1 2024'!F189</f>
        <v>0</v>
      </c>
      <c r="G189" s="62">
        <f>'T1 2024'!G189</f>
        <v>0</v>
      </c>
      <c r="H189" s="393"/>
      <c r="I189" s="393"/>
      <c r="J189" s="71"/>
      <c r="K189" s="71"/>
      <c r="L189" s="71"/>
      <c r="M189" s="451">
        <f t="shared" si="55"/>
        <v>0</v>
      </c>
      <c r="N189" s="71"/>
      <c r="O189" s="72"/>
      <c r="P189" s="451">
        <f t="shared" si="56"/>
        <v>0</v>
      </c>
      <c r="Q189" s="452">
        <f t="shared" si="57"/>
        <v>0</v>
      </c>
      <c r="R189" s="68"/>
      <c r="S189" s="198"/>
      <c r="T189" s="70"/>
      <c r="U189" s="70"/>
      <c r="V189" s="398"/>
      <c r="W189" s="28">
        <f t="shared" si="58"/>
        <v>0</v>
      </c>
      <c r="X189" s="39">
        <f t="shared" si="59"/>
        <v>0</v>
      </c>
      <c r="Y189" s="68"/>
      <c r="Z189" s="67"/>
      <c r="AA189" s="67"/>
      <c r="AB189" s="69"/>
      <c r="AC189" s="68"/>
      <c r="AD189" s="69"/>
      <c r="AE189" s="199">
        <f t="shared" si="60"/>
        <v>0</v>
      </c>
      <c r="AF189" s="200" t="b">
        <f t="shared" si="45"/>
        <v>0</v>
      </c>
      <c r="AG189" s="201">
        <f t="shared" si="61"/>
        <v>0</v>
      </c>
      <c r="AH189" s="203">
        <f t="shared" si="46"/>
        <v>1</v>
      </c>
      <c r="AI189" s="3"/>
      <c r="AK189" s="382">
        <f t="shared" si="47"/>
        <v>0</v>
      </c>
      <c r="AL189" s="382">
        <f t="shared" si="48"/>
        <v>0</v>
      </c>
      <c r="AM189" s="382">
        <f t="shared" si="49"/>
        <v>0</v>
      </c>
      <c r="AN189" s="382">
        <f t="shared" si="50"/>
        <v>0</v>
      </c>
      <c r="AO189" s="382">
        <f t="shared" si="51"/>
        <v>0</v>
      </c>
      <c r="AP189" s="382">
        <f t="shared" si="52"/>
        <v>0</v>
      </c>
      <c r="AQ189" s="382">
        <f t="shared" si="53"/>
        <v>0</v>
      </c>
    </row>
    <row r="190" spans="2:43" x14ac:dyDescent="0.25">
      <c r="B190" s="1"/>
      <c r="C190" s="29">
        <f>'T1 2024'!C190</f>
        <v>179</v>
      </c>
      <c r="D190" s="63">
        <f>'T1 2024'!D190</f>
        <v>0</v>
      </c>
      <c r="E190" s="62">
        <f>'T1 2024'!E190</f>
        <v>0</v>
      </c>
      <c r="F190" s="62">
        <f>'T1 2024'!F190</f>
        <v>0</v>
      </c>
      <c r="G190" s="62">
        <f>'T1 2024'!G190</f>
        <v>0</v>
      </c>
      <c r="H190" s="393"/>
      <c r="I190" s="393"/>
      <c r="J190" s="71"/>
      <c r="K190" s="71"/>
      <c r="L190" s="71"/>
      <c r="M190" s="451">
        <f t="shared" si="55"/>
        <v>0</v>
      </c>
      <c r="N190" s="71"/>
      <c r="O190" s="72"/>
      <c r="P190" s="451">
        <f t="shared" si="56"/>
        <v>0</v>
      </c>
      <c r="Q190" s="452">
        <f t="shared" si="57"/>
        <v>0</v>
      </c>
      <c r="R190" s="68"/>
      <c r="S190" s="198"/>
      <c r="T190" s="70"/>
      <c r="U190" s="70"/>
      <c r="V190" s="398"/>
      <c r="W190" s="28">
        <f t="shared" si="58"/>
        <v>0</v>
      </c>
      <c r="X190" s="39">
        <f t="shared" si="59"/>
        <v>0</v>
      </c>
      <c r="Y190" s="68"/>
      <c r="Z190" s="67"/>
      <c r="AA190" s="67"/>
      <c r="AB190" s="69"/>
      <c r="AC190" s="68"/>
      <c r="AD190" s="69"/>
      <c r="AE190" s="199">
        <f t="shared" si="60"/>
        <v>0</v>
      </c>
      <c r="AF190" s="200" t="b">
        <f t="shared" si="45"/>
        <v>0</v>
      </c>
      <c r="AG190" s="201">
        <f t="shared" si="61"/>
        <v>0</v>
      </c>
      <c r="AH190" s="203">
        <f t="shared" si="46"/>
        <v>1</v>
      </c>
      <c r="AI190" s="3"/>
      <c r="AK190" s="382">
        <f t="shared" si="47"/>
        <v>0</v>
      </c>
      <c r="AL190" s="382">
        <f t="shared" si="48"/>
        <v>0</v>
      </c>
      <c r="AM190" s="382">
        <f t="shared" si="49"/>
        <v>0</v>
      </c>
      <c r="AN190" s="382">
        <f t="shared" si="50"/>
        <v>0</v>
      </c>
      <c r="AO190" s="382">
        <f t="shared" si="51"/>
        <v>0</v>
      </c>
      <c r="AP190" s="382">
        <f t="shared" si="52"/>
        <v>0</v>
      </c>
      <c r="AQ190" s="382">
        <f t="shared" si="53"/>
        <v>0</v>
      </c>
    </row>
    <row r="191" spans="2:43" x14ac:dyDescent="0.25">
      <c r="B191" s="1"/>
      <c r="C191" s="29">
        <f>'T1 2024'!C191</f>
        <v>180</v>
      </c>
      <c r="D191" s="63">
        <f>'T1 2024'!D191</f>
        <v>0</v>
      </c>
      <c r="E191" s="62">
        <f>'T1 2024'!E191</f>
        <v>0</v>
      </c>
      <c r="F191" s="62">
        <f>'T1 2024'!F191</f>
        <v>0</v>
      </c>
      <c r="G191" s="62">
        <f>'T1 2024'!G191</f>
        <v>0</v>
      </c>
      <c r="H191" s="393"/>
      <c r="I191" s="393"/>
      <c r="J191" s="71"/>
      <c r="K191" s="71"/>
      <c r="L191" s="71"/>
      <c r="M191" s="451">
        <f t="shared" si="55"/>
        <v>0</v>
      </c>
      <c r="N191" s="71"/>
      <c r="O191" s="72"/>
      <c r="P191" s="451">
        <f t="shared" si="56"/>
        <v>0</v>
      </c>
      <c r="Q191" s="452">
        <f t="shared" si="57"/>
        <v>0</v>
      </c>
      <c r="R191" s="68"/>
      <c r="S191" s="198"/>
      <c r="T191" s="70"/>
      <c r="U191" s="70"/>
      <c r="V191" s="398"/>
      <c r="W191" s="28">
        <f t="shared" si="58"/>
        <v>0</v>
      </c>
      <c r="X191" s="39">
        <f t="shared" si="59"/>
        <v>0</v>
      </c>
      <c r="Y191" s="68"/>
      <c r="Z191" s="67"/>
      <c r="AA191" s="67"/>
      <c r="AB191" s="69"/>
      <c r="AC191" s="68"/>
      <c r="AD191" s="69"/>
      <c r="AE191" s="199">
        <f t="shared" si="60"/>
        <v>0</v>
      </c>
      <c r="AF191" s="200" t="b">
        <f t="shared" si="45"/>
        <v>0</v>
      </c>
      <c r="AG191" s="201">
        <f t="shared" si="61"/>
        <v>0</v>
      </c>
      <c r="AH191" s="203">
        <f t="shared" si="46"/>
        <v>1</v>
      </c>
      <c r="AI191" s="3"/>
      <c r="AK191" s="382">
        <f t="shared" si="47"/>
        <v>0</v>
      </c>
      <c r="AL191" s="382">
        <f t="shared" si="48"/>
        <v>0</v>
      </c>
      <c r="AM191" s="382">
        <f t="shared" si="49"/>
        <v>0</v>
      </c>
      <c r="AN191" s="382">
        <f t="shared" si="50"/>
        <v>0</v>
      </c>
      <c r="AO191" s="382">
        <f t="shared" si="51"/>
        <v>0</v>
      </c>
      <c r="AP191" s="382">
        <f t="shared" si="52"/>
        <v>0</v>
      </c>
      <c r="AQ191" s="382">
        <f t="shared" si="53"/>
        <v>0</v>
      </c>
    </row>
    <row r="192" spans="2:43" x14ac:dyDescent="0.25">
      <c r="B192" s="1"/>
      <c r="C192" s="29">
        <f>'T1 2024'!C192</f>
        <v>181</v>
      </c>
      <c r="D192" s="63">
        <f>'T1 2024'!D192</f>
        <v>0</v>
      </c>
      <c r="E192" s="62">
        <f>'T1 2024'!E192</f>
        <v>0</v>
      </c>
      <c r="F192" s="62">
        <f>'T1 2024'!F192</f>
        <v>0</v>
      </c>
      <c r="G192" s="62">
        <f>'T1 2024'!G192</f>
        <v>0</v>
      </c>
      <c r="H192" s="393"/>
      <c r="I192" s="393"/>
      <c r="J192" s="71"/>
      <c r="K192" s="71"/>
      <c r="L192" s="71"/>
      <c r="M192" s="451">
        <f t="shared" si="55"/>
        <v>0</v>
      </c>
      <c r="N192" s="71"/>
      <c r="O192" s="72"/>
      <c r="P192" s="451">
        <f t="shared" si="56"/>
        <v>0</v>
      </c>
      <c r="Q192" s="452">
        <f t="shared" si="57"/>
        <v>0</v>
      </c>
      <c r="R192" s="68"/>
      <c r="S192" s="198"/>
      <c r="T192" s="70"/>
      <c r="U192" s="70"/>
      <c r="V192" s="398"/>
      <c r="W192" s="28">
        <f t="shared" si="58"/>
        <v>0</v>
      </c>
      <c r="X192" s="39">
        <f t="shared" si="59"/>
        <v>0</v>
      </c>
      <c r="Y192" s="68"/>
      <c r="Z192" s="67"/>
      <c r="AA192" s="67"/>
      <c r="AB192" s="69"/>
      <c r="AC192" s="68"/>
      <c r="AD192" s="69"/>
      <c r="AE192" s="199">
        <f t="shared" si="60"/>
        <v>0</v>
      </c>
      <c r="AF192" s="200" t="b">
        <f t="shared" si="45"/>
        <v>0</v>
      </c>
      <c r="AG192" s="201">
        <f t="shared" si="61"/>
        <v>0</v>
      </c>
      <c r="AH192" s="203">
        <f t="shared" si="46"/>
        <v>1</v>
      </c>
      <c r="AI192" s="3"/>
      <c r="AK192" s="382">
        <f t="shared" si="47"/>
        <v>0</v>
      </c>
      <c r="AL192" s="382">
        <f t="shared" si="48"/>
        <v>0</v>
      </c>
      <c r="AM192" s="382">
        <f t="shared" si="49"/>
        <v>0</v>
      </c>
      <c r="AN192" s="382">
        <f t="shared" si="50"/>
        <v>0</v>
      </c>
      <c r="AO192" s="382">
        <f t="shared" si="51"/>
        <v>0</v>
      </c>
      <c r="AP192" s="382">
        <f t="shared" si="52"/>
        <v>0</v>
      </c>
      <c r="AQ192" s="382">
        <f t="shared" si="53"/>
        <v>0</v>
      </c>
    </row>
    <row r="193" spans="2:43" x14ac:dyDescent="0.25">
      <c r="B193" s="1"/>
      <c r="C193" s="29">
        <f>'T1 2024'!C193</f>
        <v>182</v>
      </c>
      <c r="D193" s="63">
        <f>'T1 2024'!D193</f>
        <v>0</v>
      </c>
      <c r="E193" s="62">
        <f>'T1 2024'!E193</f>
        <v>0</v>
      </c>
      <c r="F193" s="62">
        <f>'T1 2024'!F193</f>
        <v>0</v>
      </c>
      <c r="G193" s="62">
        <f>'T1 2024'!G193</f>
        <v>0</v>
      </c>
      <c r="H193" s="393"/>
      <c r="I193" s="393"/>
      <c r="J193" s="71"/>
      <c r="K193" s="71"/>
      <c r="L193" s="71"/>
      <c r="M193" s="451">
        <f t="shared" si="55"/>
        <v>0</v>
      </c>
      <c r="N193" s="71"/>
      <c r="O193" s="72"/>
      <c r="P193" s="451">
        <f t="shared" si="56"/>
        <v>0</v>
      </c>
      <c r="Q193" s="452">
        <f t="shared" si="57"/>
        <v>0</v>
      </c>
      <c r="R193" s="68"/>
      <c r="S193" s="198"/>
      <c r="T193" s="70"/>
      <c r="U193" s="70"/>
      <c r="V193" s="398"/>
      <c r="W193" s="28">
        <f t="shared" si="58"/>
        <v>0</v>
      </c>
      <c r="X193" s="39">
        <f t="shared" si="59"/>
        <v>0</v>
      </c>
      <c r="Y193" s="68"/>
      <c r="Z193" s="67"/>
      <c r="AA193" s="67"/>
      <c r="AB193" s="69"/>
      <c r="AC193" s="68"/>
      <c r="AD193" s="69"/>
      <c r="AE193" s="199">
        <f t="shared" si="60"/>
        <v>0</v>
      </c>
      <c r="AF193" s="200" t="b">
        <f t="shared" ref="AF193:AF210" si="62">IF(AE193=4,(SUM(Y193:AB193)/4)*2.5,IF(AE193=6,(SUM(Y193:AD193)/6)*2.5))</f>
        <v>0</v>
      </c>
      <c r="AG193" s="201">
        <f t="shared" si="61"/>
        <v>0</v>
      </c>
      <c r="AH193" s="203">
        <f t="shared" ref="AH193:AH210" si="63">IF(AG193&gt;79,7,IF(AG193&gt;69,6,IF(AG193&gt;59,5,IF(AG193&gt;49,4,IF(AG193&gt;39,3,IF(AG193&gt;29,2,1))))))</f>
        <v>1</v>
      </c>
      <c r="AI193" s="3"/>
      <c r="AK193" s="382">
        <f t="shared" ref="AK193:AK210" si="64">IF(AG193&lt;29.9,IF(AG193&gt;0.1,1,0),0)</f>
        <v>0</v>
      </c>
      <c r="AL193" s="382">
        <f t="shared" ref="AL193:AL210" si="65">IF(AG193&lt;39.9,IF(AG193&gt;29.9,1,0),0)</f>
        <v>0</v>
      </c>
      <c r="AM193" s="382">
        <f t="shared" ref="AM193:AM210" si="66">IF(AG193&lt;49.9,IF(AG193&gt;39.9,1,0),0)</f>
        <v>0</v>
      </c>
      <c r="AN193" s="382">
        <f t="shared" ref="AN193:AN210" si="67">IF(AG193&lt;59.9,IF(AG193&gt;49.9,1,0),0)</f>
        <v>0</v>
      </c>
      <c r="AO193" s="382">
        <f t="shared" ref="AO193:AO210" si="68">IF(AG193&lt;69.9,IF(AG193&gt;59.9,1,0),0)</f>
        <v>0</v>
      </c>
      <c r="AP193" s="382">
        <f t="shared" ref="AP193:AP210" si="69">IF(AG193&lt;79.9,IF(AG193&gt;69.9,1,0),0)</f>
        <v>0</v>
      </c>
      <c r="AQ193" s="382">
        <f t="shared" ref="AQ193:AQ210" si="70">IF(AG193&lt;101,IF(AG193&gt;79.9,1,0),0)</f>
        <v>0</v>
      </c>
    </row>
    <row r="194" spans="2:43" x14ac:dyDescent="0.25">
      <c r="B194" s="1"/>
      <c r="C194" s="29">
        <f>'T1 2024'!C194</f>
        <v>183</v>
      </c>
      <c r="D194" s="63">
        <f>'T1 2024'!D194</f>
        <v>0</v>
      </c>
      <c r="E194" s="62">
        <f>'T1 2024'!E194</f>
        <v>0</v>
      </c>
      <c r="F194" s="62">
        <f>'T1 2024'!F194</f>
        <v>0</v>
      </c>
      <c r="G194" s="62">
        <f>'T1 2024'!G194</f>
        <v>0</v>
      </c>
      <c r="H194" s="393"/>
      <c r="I194" s="393"/>
      <c r="J194" s="71"/>
      <c r="K194" s="71"/>
      <c r="L194" s="71"/>
      <c r="M194" s="451">
        <f t="shared" si="55"/>
        <v>0</v>
      </c>
      <c r="N194" s="71"/>
      <c r="O194" s="72"/>
      <c r="P194" s="451">
        <f t="shared" si="56"/>
        <v>0</v>
      </c>
      <c r="Q194" s="452">
        <f t="shared" si="57"/>
        <v>0</v>
      </c>
      <c r="R194" s="68"/>
      <c r="S194" s="198"/>
      <c r="T194" s="70"/>
      <c r="U194" s="70"/>
      <c r="V194" s="398"/>
      <c r="W194" s="28">
        <f t="shared" si="58"/>
        <v>0</v>
      </c>
      <c r="X194" s="39">
        <f t="shared" si="59"/>
        <v>0</v>
      </c>
      <c r="Y194" s="68"/>
      <c r="Z194" s="67"/>
      <c r="AA194" s="67"/>
      <c r="AB194" s="69"/>
      <c r="AC194" s="68"/>
      <c r="AD194" s="69"/>
      <c r="AE194" s="199">
        <f t="shared" si="60"/>
        <v>0</v>
      </c>
      <c r="AF194" s="200" t="b">
        <f t="shared" si="62"/>
        <v>0</v>
      </c>
      <c r="AG194" s="201">
        <f t="shared" si="61"/>
        <v>0</v>
      </c>
      <c r="AH194" s="203">
        <f t="shared" si="63"/>
        <v>1</v>
      </c>
      <c r="AI194" s="3"/>
      <c r="AK194" s="382">
        <f t="shared" si="64"/>
        <v>0</v>
      </c>
      <c r="AL194" s="382">
        <f t="shared" si="65"/>
        <v>0</v>
      </c>
      <c r="AM194" s="382">
        <f t="shared" si="66"/>
        <v>0</v>
      </c>
      <c r="AN194" s="382">
        <f t="shared" si="67"/>
        <v>0</v>
      </c>
      <c r="AO194" s="382">
        <f t="shared" si="68"/>
        <v>0</v>
      </c>
      <c r="AP194" s="382">
        <f t="shared" si="69"/>
        <v>0</v>
      </c>
      <c r="AQ194" s="382">
        <f t="shared" si="70"/>
        <v>0</v>
      </c>
    </row>
    <row r="195" spans="2:43" x14ac:dyDescent="0.25">
      <c r="B195" s="1"/>
      <c r="C195" s="29">
        <f>'T1 2024'!C195</f>
        <v>184</v>
      </c>
      <c r="D195" s="63">
        <f>'T1 2024'!D195</f>
        <v>0</v>
      </c>
      <c r="E195" s="62">
        <f>'T1 2024'!E195</f>
        <v>0</v>
      </c>
      <c r="F195" s="62">
        <f>'T1 2024'!F195</f>
        <v>0</v>
      </c>
      <c r="G195" s="62">
        <f>'T1 2024'!G195</f>
        <v>0</v>
      </c>
      <c r="H195" s="393"/>
      <c r="I195" s="393"/>
      <c r="J195" s="71"/>
      <c r="K195" s="71"/>
      <c r="L195" s="71"/>
      <c r="M195" s="451">
        <f t="shared" si="55"/>
        <v>0</v>
      </c>
      <c r="N195" s="71"/>
      <c r="O195" s="72"/>
      <c r="P195" s="451">
        <f t="shared" si="56"/>
        <v>0</v>
      </c>
      <c r="Q195" s="452">
        <f t="shared" si="57"/>
        <v>0</v>
      </c>
      <c r="R195" s="68"/>
      <c r="S195" s="198"/>
      <c r="T195" s="70"/>
      <c r="U195" s="70"/>
      <c r="V195" s="398"/>
      <c r="W195" s="28">
        <f t="shared" si="58"/>
        <v>0</v>
      </c>
      <c r="X195" s="39">
        <f t="shared" si="59"/>
        <v>0</v>
      </c>
      <c r="Y195" s="68"/>
      <c r="Z195" s="67"/>
      <c r="AA195" s="67"/>
      <c r="AB195" s="69"/>
      <c r="AC195" s="68"/>
      <c r="AD195" s="69"/>
      <c r="AE195" s="199">
        <f t="shared" si="60"/>
        <v>0</v>
      </c>
      <c r="AF195" s="200" t="b">
        <f t="shared" si="62"/>
        <v>0</v>
      </c>
      <c r="AG195" s="201">
        <f t="shared" si="61"/>
        <v>0</v>
      </c>
      <c r="AH195" s="203">
        <f t="shared" si="63"/>
        <v>1</v>
      </c>
      <c r="AI195" s="3"/>
      <c r="AK195" s="382">
        <f t="shared" si="64"/>
        <v>0</v>
      </c>
      <c r="AL195" s="382">
        <f t="shared" si="65"/>
        <v>0</v>
      </c>
      <c r="AM195" s="382">
        <f t="shared" si="66"/>
        <v>0</v>
      </c>
      <c r="AN195" s="382">
        <f t="shared" si="67"/>
        <v>0</v>
      </c>
      <c r="AO195" s="382">
        <f t="shared" si="68"/>
        <v>0</v>
      </c>
      <c r="AP195" s="382">
        <f t="shared" si="69"/>
        <v>0</v>
      </c>
      <c r="AQ195" s="382">
        <f t="shared" si="70"/>
        <v>0</v>
      </c>
    </row>
    <row r="196" spans="2:43" x14ac:dyDescent="0.25">
      <c r="B196" s="1"/>
      <c r="C196" s="29">
        <f>'T1 2024'!C196</f>
        <v>185</v>
      </c>
      <c r="D196" s="63">
        <f>'T1 2024'!D196</f>
        <v>0</v>
      </c>
      <c r="E196" s="62">
        <f>'T1 2024'!E196</f>
        <v>0</v>
      </c>
      <c r="F196" s="62">
        <f>'T1 2024'!F196</f>
        <v>0</v>
      </c>
      <c r="G196" s="62">
        <f>'T1 2024'!G196</f>
        <v>0</v>
      </c>
      <c r="H196" s="393"/>
      <c r="I196" s="393"/>
      <c r="J196" s="71"/>
      <c r="K196" s="71"/>
      <c r="L196" s="71"/>
      <c r="M196" s="451">
        <f t="shared" si="55"/>
        <v>0</v>
      </c>
      <c r="N196" s="71"/>
      <c r="O196" s="72"/>
      <c r="P196" s="451">
        <f t="shared" si="56"/>
        <v>0</v>
      </c>
      <c r="Q196" s="452">
        <f t="shared" si="57"/>
        <v>0</v>
      </c>
      <c r="R196" s="68"/>
      <c r="S196" s="198"/>
      <c r="T196" s="70"/>
      <c r="U196" s="70"/>
      <c r="V196" s="398"/>
      <c r="W196" s="28">
        <f t="shared" si="58"/>
        <v>0</v>
      </c>
      <c r="X196" s="39">
        <f t="shared" si="59"/>
        <v>0</v>
      </c>
      <c r="Y196" s="68"/>
      <c r="Z196" s="67"/>
      <c r="AA196" s="67"/>
      <c r="AB196" s="69"/>
      <c r="AC196" s="68"/>
      <c r="AD196" s="69"/>
      <c r="AE196" s="199">
        <f t="shared" si="60"/>
        <v>0</v>
      </c>
      <c r="AF196" s="200" t="b">
        <f t="shared" si="62"/>
        <v>0</v>
      </c>
      <c r="AG196" s="201">
        <f t="shared" si="61"/>
        <v>0</v>
      </c>
      <c r="AH196" s="203">
        <f t="shared" si="63"/>
        <v>1</v>
      </c>
      <c r="AI196" s="3"/>
      <c r="AK196" s="382">
        <f t="shared" si="64"/>
        <v>0</v>
      </c>
      <c r="AL196" s="382">
        <f t="shared" si="65"/>
        <v>0</v>
      </c>
      <c r="AM196" s="382">
        <f t="shared" si="66"/>
        <v>0</v>
      </c>
      <c r="AN196" s="382">
        <f t="shared" si="67"/>
        <v>0</v>
      </c>
      <c r="AO196" s="382">
        <f t="shared" si="68"/>
        <v>0</v>
      </c>
      <c r="AP196" s="382">
        <f t="shared" si="69"/>
        <v>0</v>
      </c>
      <c r="AQ196" s="382">
        <f t="shared" si="70"/>
        <v>0</v>
      </c>
    </row>
    <row r="197" spans="2:43" x14ac:dyDescent="0.25">
      <c r="B197" s="1"/>
      <c r="C197" s="29">
        <f>'T1 2024'!C197</f>
        <v>186</v>
      </c>
      <c r="D197" s="63">
        <f>'T1 2024'!D197</f>
        <v>0</v>
      </c>
      <c r="E197" s="62">
        <f>'T1 2024'!E197</f>
        <v>0</v>
      </c>
      <c r="F197" s="62">
        <f>'T1 2024'!F197</f>
        <v>0</v>
      </c>
      <c r="G197" s="62">
        <f>'T1 2024'!G197</f>
        <v>0</v>
      </c>
      <c r="H197" s="393"/>
      <c r="I197" s="393"/>
      <c r="J197" s="71"/>
      <c r="K197" s="71"/>
      <c r="L197" s="71"/>
      <c r="M197" s="451">
        <f t="shared" si="55"/>
        <v>0</v>
      </c>
      <c r="N197" s="71"/>
      <c r="O197" s="72"/>
      <c r="P197" s="451">
        <f t="shared" si="56"/>
        <v>0</v>
      </c>
      <c r="Q197" s="452">
        <f t="shared" si="57"/>
        <v>0</v>
      </c>
      <c r="R197" s="68"/>
      <c r="S197" s="198"/>
      <c r="T197" s="70"/>
      <c r="U197" s="70"/>
      <c r="V197" s="398"/>
      <c r="W197" s="28">
        <f t="shared" si="58"/>
        <v>0</v>
      </c>
      <c r="X197" s="39">
        <f t="shared" si="59"/>
        <v>0</v>
      </c>
      <c r="Y197" s="68"/>
      <c r="Z197" s="67"/>
      <c r="AA197" s="67"/>
      <c r="AB197" s="69"/>
      <c r="AC197" s="68"/>
      <c r="AD197" s="69"/>
      <c r="AE197" s="199">
        <f t="shared" si="60"/>
        <v>0</v>
      </c>
      <c r="AF197" s="200" t="b">
        <f t="shared" si="62"/>
        <v>0</v>
      </c>
      <c r="AG197" s="201">
        <f t="shared" si="61"/>
        <v>0</v>
      </c>
      <c r="AH197" s="203">
        <f t="shared" si="63"/>
        <v>1</v>
      </c>
      <c r="AI197" s="3"/>
      <c r="AK197" s="382">
        <f t="shared" si="64"/>
        <v>0</v>
      </c>
      <c r="AL197" s="382">
        <f t="shared" si="65"/>
        <v>0</v>
      </c>
      <c r="AM197" s="382">
        <f t="shared" si="66"/>
        <v>0</v>
      </c>
      <c r="AN197" s="382">
        <f t="shared" si="67"/>
        <v>0</v>
      </c>
      <c r="AO197" s="382">
        <f t="shared" si="68"/>
        <v>0</v>
      </c>
      <c r="AP197" s="382">
        <f t="shared" si="69"/>
        <v>0</v>
      </c>
      <c r="AQ197" s="382">
        <f t="shared" si="70"/>
        <v>0</v>
      </c>
    </row>
    <row r="198" spans="2:43" x14ac:dyDescent="0.25">
      <c r="B198" s="1"/>
      <c r="C198" s="29">
        <f>'T1 2024'!C198</f>
        <v>187</v>
      </c>
      <c r="D198" s="63">
        <f>'T1 2024'!D198</f>
        <v>0</v>
      </c>
      <c r="E198" s="62">
        <f>'T1 2024'!E198</f>
        <v>0</v>
      </c>
      <c r="F198" s="62">
        <f>'T1 2024'!F198</f>
        <v>0</v>
      </c>
      <c r="G198" s="62">
        <f>'T1 2024'!G198</f>
        <v>0</v>
      </c>
      <c r="H198" s="393"/>
      <c r="I198" s="393"/>
      <c r="J198" s="71"/>
      <c r="K198" s="71"/>
      <c r="L198" s="71"/>
      <c r="M198" s="451">
        <f t="shared" si="55"/>
        <v>0</v>
      </c>
      <c r="N198" s="71"/>
      <c r="O198" s="72"/>
      <c r="P198" s="451">
        <f t="shared" si="56"/>
        <v>0</v>
      </c>
      <c r="Q198" s="452">
        <f t="shared" si="57"/>
        <v>0</v>
      </c>
      <c r="R198" s="68"/>
      <c r="S198" s="198"/>
      <c r="T198" s="70"/>
      <c r="U198" s="70"/>
      <c r="V198" s="398"/>
      <c r="W198" s="28">
        <f t="shared" si="58"/>
        <v>0</v>
      </c>
      <c r="X198" s="39">
        <f t="shared" si="59"/>
        <v>0</v>
      </c>
      <c r="Y198" s="68"/>
      <c r="Z198" s="67"/>
      <c r="AA198" s="67"/>
      <c r="AB198" s="69"/>
      <c r="AC198" s="68"/>
      <c r="AD198" s="69"/>
      <c r="AE198" s="199">
        <f t="shared" si="60"/>
        <v>0</v>
      </c>
      <c r="AF198" s="200" t="b">
        <f t="shared" si="62"/>
        <v>0</v>
      </c>
      <c r="AG198" s="201">
        <f t="shared" si="61"/>
        <v>0</v>
      </c>
      <c r="AH198" s="203">
        <f t="shared" si="63"/>
        <v>1</v>
      </c>
      <c r="AI198" s="3"/>
      <c r="AK198" s="382">
        <f t="shared" si="64"/>
        <v>0</v>
      </c>
      <c r="AL198" s="382">
        <f t="shared" si="65"/>
        <v>0</v>
      </c>
      <c r="AM198" s="382">
        <f t="shared" si="66"/>
        <v>0</v>
      </c>
      <c r="AN198" s="382">
        <f t="shared" si="67"/>
        <v>0</v>
      </c>
      <c r="AO198" s="382">
        <f t="shared" si="68"/>
        <v>0</v>
      </c>
      <c r="AP198" s="382">
        <f t="shared" si="69"/>
        <v>0</v>
      </c>
      <c r="AQ198" s="382">
        <f t="shared" si="70"/>
        <v>0</v>
      </c>
    </row>
    <row r="199" spans="2:43" x14ac:dyDescent="0.25">
      <c r="B199" s="1"/>
      <c r="C199" s="29">
        <f>'T1 2024'!C199</f>
        <v>188</v>
      </c>
      <c r="D199" s="63">
        <f>'T1 2024'!D199</f>
        <v>0</v>
      </c>
      <c r="E199" s="62">
        <f>'T1 2024'!E199</f>
        <v>0</v>
      </c>
      <c r="F199" s="62">
        <f>'T1 2024'!F199</f>
        <v>0</v>
      </c>
      <c r="G199" s="62">
        <f>'T1 2024'!G199</f>
        <v>0</v>
      </c>
      <c r="H199" s="393"/>
      <c r="I199" s="393"/>
      <c r="J199" s="71"/>
      <c r="K199" s="71"/>
      <c r="L199" s="71"/>
      <c r="M199" s="451">
        <f t="shared" si="55"/>
        <v>0</v>
      </c>
      <c r="N199" s="71"/>
      <c r="O199" s="72"/>
      <c r="P199" s="451">
        <f t="shared" si="56"/>
        <v>0</v>
      </c>
      <c r="Q199" s="452">
        <f t="shared" si="57"/>
        <v>0</v>
      </c>
      <c r="R199" s="68"/>
      <c r="S199" s="198"/>
      <c r="T199" s="70"/>
      <c r="U199" s="70"/>
      <c r="V199" s="398"/>
      <c r="W199" s="28">
        <f t="shared" si="58"/>
        <v>0</v>
      </c>
      <c r="X199" s="39">
        <f t="shared" si="59"/>
        <v>0</v>
      </c>
      <c r="Y199" s="68"/>
      <c r="Z199" s="67"/>
      <c r="AA199" s="67"/>
      <c r="AB199" s="69"/>
      <c r="AC199" s="68"/>
      <c r="AD199" s="69"/>
      <c r="AE199" s="199">
        <f t="shared" si="60"/>
        <v>0</v>
      </c>
      <c r="AF199" s="200" t="b">
        <f t="shared" si="62"/>
        <v>0</v>
      </c>
      <c r="AG199" s="201">
        <f t="shared" si="61"/>
        <v>0</v>
      </c>
      <c r="AH199" s="203">
        <f t="shared" si="63"/>
        <v>1</v>
      </c>
      <c r="AI199" s="3"/>
      <c r="AK199" s="382">
        <f t="shared" si="64"/>
        <v>0</v>
      </c>
      <c r="AL199" s="382">
        <f t="shared" si="65"/>
        <v>0</v>
      </c>
      <c r="AM199" s="382">
        <f t="shared" si="66"/>
        <v>0</v>
      </c>
      <c r="AN199" s="382">
        <f t="shared" si="67"/>
        <v>0</v>
      </c>
      <c r="AO199" s="382">
        <f t="shared" si="68"/>
        <v>0</v>
      </c>
      <c r="AP199" s="382">
        <f t="shared" si="69"/>
        <v>0</v>
      </c>
      <c r="AQ199" s="382">
        <f t="shared" si="70"/>
        <v>0</v>
      </c>
    </row>
    <row r="200" spans="2:43" x14ac:dyDescent="0.25">
      <c r="B200" s="1"/>
      <c r="C200" s="29">
        <f>'T1 2024'!C200</f>
        <v>189</v>
      </c>
      <c r="D200" s="63">
        <f>'T1 2024'!D200</f>
        <v>0</v>
      </c>
      <c r="E200" s="62">
        <f>'T1 2024'!E200</f>
        <v>0</v>
      </c>
      <c r="F200" s="62">
        <f>'T1 2024'!F200</f>
        <v>0</v>
      </c>
      <c r="G200" s="62">
        <f>'T1 2024'!G200</f>
        <v>0</v>
      </c>
      <c r="H200" s="393"/>
      <c r="I200" s="393"/>
      <c r="J200" s="71"/>
      <c r="K200" s="71"/>
      <c r="L200" s="71"/>
      <c r="M200" s="451">
        <f t="shared" si="55"/>
        <v>0</v>
      </c>
      <c r="N200" s="71"/>
      <c r="O200" s="72"/>
      <c r="P200" s="451">
        <f t="shared" si="56"/>
        <v>0</v>
      </c>
      <c r="Q200" s="452">
        <f t="shared" si="57"/>
        <v>0</v>
      </c>
      <c r="R200" s="68"/>
      <c r="S200" s="198"/>
      <c r="T200" s="70"/>
      <c r="U200" s="70"/>
      <c r="V200" s="398"/>
      <c r="W200" s="28">
        <f t="shared" si="58"/>
        <v>0</v>
      </c>
      <c r="X200" s="39">
        <f t="shared" si="59"/>
        <v>0</v>
      </c>
      <c r="Y200" s="68"/>
      <c r="Z200" s="67"/>
      <c r="AA200" s="67"/>
      <c r="AB200" s="69"/>
      <c r="AC200" s="68"/>
      <c r="AD200" s="69"/>
      <c r="AE200" s="199">
        <f t="shared" si="60"/>
        <v>0</v>
      </c>
      <c r="AF200" s="200" t="b">
        <f t="shared" si="62"/>
        <v>0</v>
      </c>
      <c r="AG200" s="201">
        <f t="shared" si="61"/>
        <v>0</v>
      </c>
      <c r="AH200" s="203">
        <f t="shared" si="63"/>
        <v>1</v>
      </c>
      <c r="AI200" s="3"/>
      <c r="AK200" s="382">
        <f t="shared" si="64"/>
        <v>0</v>
      </c>
      <c r="AL200" s="382">
        <f t="shared" si="65"/>
        <v>0</v>
      </c>
      <c r="AM200" s="382">
        <f t="shared" si="66"/>
        <v>0</v>
      </c>
      <c r="AN200" s="382">
        <f t="shared" si="67"/>
        <v>0</v>
      </c>
      <c r="AO200" s="382">
        <f t="shared" si="68"/>
        <v>0</v>
      </c>
      <c r="AP200" s="382">
        <f t="shared" si="69"/>
        <v>0</v>
      </c>
      <c r="AQ200" s="382">
        <f t="shared" si="70"/>
        <v>0</v>
      </c>
    </row>
    <row r="201" spans="2:43" x14ac:dyDescent="0.25">
      <c r="B201" s="1"/>
      <c r="C201" s="29">
        <f>'T1 2024'!C201</f>
        <v>190</v>
      </c>
      <c r="D201" s="63">
        <f>'T1 2024'!D201</f>
        <v>0</v>
      </c>
      <c r="E201" s="62">
        <f>'T1 2024'!E201</f>
        <v>0</v>
      </c>
      <c r="F201" s="62">
        <f>'T1 2024'!F201</f>
        <v>0</v>
      </c>
      <c r="G201" s="62">
        <f>'T1 2024'!G201</f>
        <v>0</v>
      </c>
      <c r="H201" s="393"/>
      <c r="I201" s="393"/>
      <c r="J201" s="71"/>
      <c r="K201" s="71"/>
      <c r="L201" s="71"/>
      <c r="M201" s="451">
        <f t="shared" si="55"/>
        <v>0</v>
      </c>
      <c r="N201" s="71"/>
      <c r="O201" s="72"/>
      <c r="P201" s="451">
        <f t="shared" si="56"/>
        <v>0</v>
      </c>
      <c r="Q201" s="452">
        <f t="shared" si="57"/>
        <v>0</v>
      </c>
      <c r="R201" s="68"/>
      <c r="S201" s="198"/>
      <c r="T201" s="70"/>
      <c r="U201" s="70"/>
      <c r="V201" s="398"/>
      <c r="W201" s="28">
        <f t="shared" si="58"/>
        <v>0</v>
      </c>
      <c r="X201" s="39">
        <f t="shared" si="59"/>
        <v>0</v>
      </c>
      <c r="Y201" s="68"/>
      <c r="Z201" s="67"/>
      <c r="AA201" s="67"/>
      <c r="AB201" s="69"/>
      <c r="AC201" s="68"/>
      <c r="AD201" s="69"/>
      <c r="AE201" s="199">
        <f t="shared" si="60"/>
        <v>0</v>
      </c>
      <c r="AF201" s="200" t="b">
        <f t="shared" si="62"/>
        <v>0</v>
      </c>
      <c r="AG201" s="201">
        <f t="shared" si="61"/>
        <v>0</v>
      </c>
      <c r="AH201" s="203">
        <f t="shared" si="63"/>
        <v>1</v>
      </c>
      <c r="AI201" s="3"/>
      <c r="AK201" s="382">
        <f t="shared" si="64"/>
        <v>0</v>
      </c>
      <c r="AL201" s="382">
        <f t="shared" si="65"/>
        <v>0</v>
      </c>
      <c r="AM201" s="382">
        <f t="shared" si="66"/>
        <v>0</v>
      </c>
      <c r="AN201" s="382">
        <f t="shared" si="67"/>
        <v>0</v>
      </c>
      <c r="AO201" s="382">
        <f t="shared" si="68"/>
        <v>0</v>
      </c>
      <c r="AP201" s="382">
        <f t="shared" si="69"/>
        <v>0</v>
      </c>
      <c r="AQ201" s="382">
        <f t="shared" si="70"/>
        <v>0</v>
      </c>
    </row>
    <row r="202" spans="2:43" x14ac:dyDescent="0.25">
      <c r="B202" s="1"/>
      <c r="C202" s="29">
        <f>'T1 2024'!C202</f>
        <v>191</v>
      </c>
      <c r="D202" s="63">
        <f>'T1 2024'!D202</f>
        <v>0</v>
      </c>
      <c r="E202" s="62">
        <f>'T1 2024'!E202</f>
        <v>0</v>
      </c>
      <c r="F202" s="62">
        <f>'T1 2024'!F202</f>
        <v>0</v>
      </c>
      <c r="G202" s="62">
        <f>'T1 2024'!G202</f>
        <v>0</v>
      </c>
      <c r="H202" s="393"/>
      <c r="I202" s="393"/>
      <c r="J202" s="71"/>
      <c r="K202" s="71"/>
      <c r="L202" s="71"/>
      <c r="M202" s="451">
        <f t="shared" si="55"/>
        <v>0</v>
      </c>
      <c r="N202" s="71"/>
      <c r="O202" s="72"/>
      <c r="P202" s="451">
        <f t="shared" si="56"/>
        <v>0</v>
      </c>
      <c r="Q202" s="452">
        <f t="shared" si="57"/>
        <v>0</v>
      </c>
      <c r="R202" s="68"/>
      <c r="S202" s="198"/>
      <c r="T202" s="70"/>
      <c r="U202" s="70"/>
      <c r="V202" s="398"/>
      <c r="W202" s="28">
        <f t="shared" si="58"/>
        <v>0</v>
      </c>
      <c r="X202" s="39">
        <f t="shared" si="59"/>
        <v>0</v>
      </c>
      <c r="Y202" s="68"/>
      <c r="Z202" s="67"/>
      <c r="AA202" s="67"/>
      <c r="AB202" s="69"/>
      <c r="AC202" s="68"/>
      <c r="AD202" s="69"/>
      <c r="AE202" s="199">
        <f t="shared" si="60"/>
        <v>0</v>
      </c>
      <c r="AF202" s="200" t="b">
        <f t="shared" si="62"/>
        <v>0</v>
      </c>
      <c r="AG202" s="201">
        <f t="shared" si="61"/>
        <v>0</v>
      </c>
      <c r="AH202" s="203">
        <f t="shared" si="63"/>
        <v>1</v>
      </c>
      <c r="AI202" s="3"/>
      <c r="AK202" s="382">
        <f t="shared" si="64"/>
        <v>0</v>
      </c>
      <c r="AL202" s="382">
        <f t="shared" si="65"/>
        <v>0</v>
      </c>
      <c r="AM202" s="382">
        <f t="shared" si="66"/>
        <v>0</v>
      </c>
      <c r="AN202" s="382">
        <f t="shared" si="67"/>
        <v>0</v>
      </c>
      <c r="AO202" s="382">
        <f t="shared" si="68"/>
        <v>0</v>
      </c>
      <c r="AP202" s="382">
        <f t="shared" si="69"/>
        <v>0</v>
      </c>
      <c r="AQ202" s="382">
        <f t="shared" si="70"/>
        <v>0</v>
      </c>
    </row>
    <row r="203" spans="2:43" x14ac:dyDescent="0.25">
      <c r="B203" s="1"/>
      <c r="C203" s="29">
        <f>'T1 2024'!C203</f>
        <v>192</v>
      </c>
      <c r="D203" s="63">
        <f>'T1 2024'!D203</f>
        <v>0</v>
      </c>
      <c r="E203" s="62">
        <f>'T1 2024'!E203</f>
        <v>0</v>
      </c>
      <c r="F203" s="62">
        <f>'T1 2024'!F203</f>
        <v>0</v>
      </c>
      <c r="G203" s="62">
        <f>'T1 2024'!G203</f>
        <v>0</v>
      </c>
      <c r="H203" s="393"/>
      <c r="I203" s="393"/>
      <c r="J203" s="71"/>
      <c r="K203" s="71"/>
      <c r="L203" s="71"/>
      <c r="M203" s="451">
        <f t="shared" si="55"/>
        <v>0</v>
      </c>
      <c r="N203" s="71"/>
      <c r="O203" s="72"/>
      <c r="P203" s="451">
        <f t="shared" si="56"/>
        <v>0</v>
      </c>
      <c r="Q203" s="452">
        <f t="shared" si="57"/>
        <v>0</v>
      </c>
      <c r="R203" s="68"/>
      <c r="S203" s="198"/>
      <c r="T203" s="70"/>
      <c r="U203" s="70"/>
      <c r="V203" s="398"/>
      <c r="W203" s="28">
        <f t="shared" si="58"/>
        <v>0</v>
      </c>
      <c r="X203" s="39">
        <f t="shared" si="59"/>
        <v>0</v>
      </c>
      <c r="Y203" s="68"/>
      <c r="Z203" s="67"/>
      <c r="AA203" s="67"/>
      <c r="AB203" s="69"/>
      <c r="AC203" s="68"/>
      <c r="AD203" s="69"/>
      <c r="AE203" s="199">
        <f t="shared" si="60"/>
        <v>0</v>
      </c>
      <c r="AF203" s="200" t="b">
        <f t="shared" si="62"/>
        <v>0</v>
      </c>
      <c r="AG203" s="201">
        <f t="shared" si="61"/>
        <v>0</v>
      </c>
      <c r="AH203" s="203">
        <f t="shared" si="63"/>
        <v>1</v>
      </c>
      <c r="AI203" s="3"/>
      <c r="AK203" s="382">
        <f t="shared" si="64"/>
        <v>0</v>
      </c>
      <c r="AL203" s="382">
        <f t="shared" si="65"/>
        <v>0</v>
      </c>
      <c r="AM203" s="382">
        <f t="shared" si="66"/>
        <v>0</v>
      </c>
      <c r="AN203" s="382">
        <f t="shared" si="67"/>
        <v>0</v>
      </c>
      <c r="AO203" s="382">
        <f t="shared" si="68"/>
        <v>0</v>
      </c>
      <c r="AP203" s="382">
        <f t="shared" si="69"/>
        <v>0</v>
      </c>
      <c r="AQ203" s="382">
        <f t="shared" si="70"/>
        <v>0</v>
      </c>
    </row>
    <row r="204" spans="2:43" x14ac:dyDescent="0.25">
      <c r="B204" s="1"/>
      <c r="C204" s="29">
        <f>'T1 2024'!C204</f>
        <v>193</v>
      </c>
      <c r="D204" s="63">
        <f>'T1 2024'!D204</f>
        <v>0</v>
      </c>
      <c r="E204" s="62">
        <f>'T1 2024'!E204</f>
        <v>0</v>
      </c>
      <c r="F204" s="62">
        <f>'T1 2024'!F204</f>
        <v>0</v>
      </c>
      <c r="G204" s="62">
        <f>'T1 2024'!G204</f>
        <v>0</v>
      </c>
      <c r="H204" s="393"/>
      <c r="I204" s="393"/>
      <c r="J204" s="71"/>
      <c r="K204" s="71"/>
      <c r="L204" s="71"/>
      <c r="M204" s="451">
        <f t="shared" si="55"/>
        <v>0</v>
      </c>
      <c r="N204" s="71"/>
      <c r="O204" s="72"/>
      <c r="P204" s="451">
        <f t="shared" si="56"/>
        <v>0</v>
      </c>
      <c r="Q204" s="452">
        <f t="shared" si="57"/>
        <v>0</v>
      </c>
      <c r="R204" s="68"/>
      <c r="S204" s="198"/>
      <c r="T204" s="70"/>
      <c r="U204" s="70"/>
      <c r="V204" s="398"/>
      <c r="W204" s="28">
        <f t="shared" si="58"/>
        <v>0</v>
      </c>
      <c r="X204" s="39">
        <f t="shared" si="59"/>
        <v>0</v>
      </c>
      <c r="Y204" s="68"/>
      <c r="Z204" s="67"/>
      <c r="AA204" s="67"/>
      <c r="AB204" s="69"/>
      <c r="AC204" s="68"/>
      <c r="AD204" s="69"/>
      <c r="AE204" s="199">
        <f t="shared" si="60"/>
        <v>0</v>
      </c>
      <c r="AF204" s="200" t="b">
        <f t="shared" si="62"/>
        <v>0</v>
      </c>
      <c r="AG204" s="201">
        <f t="shared" ref="AG204:AG211" si="71">AF204+X204+Q204</f>
        <v>0</v>
      </c>
      <c r="AH204" s="203">
        <f t="shared" si="63"/>
        <v>1</v>
      </c>
      <c r="AI204" s="3"/>
      <c r="AK204" s="382">
        <f t="shared" si="64"/>
        <v>0</v>
      </c>
      <c r="AL204" s="382">
        <f t="shared" si="65"/>
        <v>0</v>
      </c>
      <c r="AM204" s="382">
        <f t="shared" si="66"/>
        <v>0</v>
      </c>
      <c r="AN204" s="382">
        <f t="shared" si="67"/>
        <v>0</v>
      </c>
      <c r="AO204" s="382">
        <f t="shared" si="68"/>
        <v>0</v>
      </c>
      <c r="AP204" s="382">
        <f t="shared" si="69"/>
        <v>0</v>
      </c>
      <c r="AQ204" s="382">
        <f t="shared" si="70"/>
        <v>0</v>
      </c>
    </row>
    <row r="205" spans="2:43" x14ac:dyDescent="0.25">
      <c r="B205" s="1"/>
      <c r="C205" s="29">
        <f>'T1 2024'!C205</f>
        <v>194</v>
      </c>
      <c r="D205" s="63">
        <f>'T1 2024'!D205</f>
        <v>0</v>
      </c>
      <c r="E205" s="62">
        <f>'T1 2024'!E205</f>
        <v>0</v>
      </c>
      <c r="F205" s="62">
        <f>'T1 2024'!F205</f>
        <v>0</v>
      </c>
      <c r="G205" s="62">
        <f>'T1 2024'!G205</f>
        <v>0</v>
      </c>
      <c r="H205" s="393"/>
      <c r="I205" s="393"/>
      <c r="J205" s="71"/>
      <c r="K205" s="71"/>
      <c r="L205" s="71"/>
      <c r="M205" s="451">
        <f t="shared" ref="M205:M211" si="72">((SUM(H205:L205))/50)*29</f>
        <v>0</v>
      </c>
      <c r="N205" s="71"/>
      <c r="O205" s="72"/>
      <c r="P205" s="451">
        <f t="shared" ref="P205:P211" si="73">(SUM(N205:O205)/20)*11</f>
        <v>0</v>
      </c>
      <c r="Q205" s="452">
        <f t="shared" ref="Q205:Q211" si="74">P205+M205</f>
        <v>0</v>
      </c>
      <c r="R205" s="68"/>
      <c r="S205" s="198"/>
      <c r="T205" s="70"/>
      <c r="U205" s="70"/>
      <c r="V205" s="398"/>
      <c r="W205" s="28">
        <f t="shared" ref="W205:W211" si="75">SUM(R205:V205)</f>
        <v>0</v>
      </c>
      <c r="X205" s="39">
        <f t="shared" ref="X205:X211" si="76">(W205/5)*3.5</f>
        <v>0</v>
      </c>
      <c r="Y205" s="68"/>
      <c r="Z205" s="67"/>
      <c r="AA205" s="67"/>
      <c r="AB205" s="69"/>
      <c r="AC205" s="68"/>
      <c r="AD205" s="69"/>
      <c r="AE205" s="199">
        <f t="shared" ref="AE205:AE211" si="77">COUNT(Y205:AD205)</f>
        <v>0</v>
      </c>
      <c r="AF205" s="200" t="b">
        <f t="shared" si="62"/>
        <v>0</v>
      </c>
      <c r="AG205" s="201">
        <f t="shared" si="71"/>
        <v>0</v>
      </c>
      <c r="AH205" s="203">
        <f t="shared" si="63"/>
        <v>1</v>
      </c>
      <c r="AI205" s="3"/>
      <c r="AK205" s="382">
        <f t="shared" si="64"/>
        <v>0</v>
      </c>
      <c r="AL205" s="382">
        <f t="shared" si="65"/>
        <v>0</v>
      </c>
      <c r="AM205" s="382">
        <f t="shared" si="66"/>
        <v>0</v>
      </c>
      <c r="AN205" s="382">
        <f t="shared" si="67"/>
        <v>0</v>
      </c>
      <c r="AO205" s="382">
        <f t="shared" si="68"/>
        <v>0</v>
      </c>
      <c r="AP205" s="382">
        <f t="shared" si="69"/>
        <v>0</v>
      </c>
      <c r="AQ205" s="382">
        <f t="shared" si="70"/>
        <v>0</v>
      </c>
    </row>
    <row r="206" spans="2:43" x14ac:dyDescent="0.25">
      <c r="B206" s="1"/>
      <c r="C206" s="29">
        <f>'T1 2024'!C206</f>
        <v>195</v>
      </c>
      <c r="D206" s="63">
        <f>'T1 2024'!D206</f>
        <v>0</v>
      </c>
      <c r="E206" s="62">
        <f>'T1 2024'!E206</f>
        <v>0</v>
      </c>
      <c r="F206" s="62">
        <f>'T1 2024'!F206</f>
        <v>0</v>
      </c>
      <c r="G206" s="62">
        <f>'T1 2024'!G206</f>
        <v>0</v>
      </c>
      <c r="H206" s="393"/>
      <c r="I206" s="393"/>
      <c r="J206" s="71"/>
      <c r="K206" s="71"/>
      <c r="L206" s="71"/>
      <c r="M206" s="451">
        <f t="shared" si="72"/>
        <v>0</v>
      </c>
      <c r="N206" s="71"/>
      <c r="O206" s="72"/>
      <c r="P206" s="451">
        <f t="shared" si="73"/>
        <v>0</v>
      </c>
      <c r="Q206" s="452">
        <f t="shared" si="74"/>
        <v>0</v>
      </c>
      <c r="R206" s="68"/>
      <c r="S206" s="198"/>
      <c r="T206" s="70"/>
      <c r="U206" s="70"/>
      <c r="V206" s="398"/>
      <c r="W206" s="28">
        <f t="shared" si="75"/>
        <v>0</v>
      </c>
      <c r="X206" s="39">
        <f t="shared" si="76"/>
        <v>0</v>
      </c>
      <c r="Y206" s="68"/>
      <c r="Z206" s="67"/>
      <c r="AA206" s="67"/>
      <c r="AB206" s="69"/>
      <c r="AC206" s="68"/>
      <c r="AD206" s="69"/>
      <c r="AE206" s="199">
        <f t="shared" si="77"/>
        <v>0</v>
      </c>
      <c r="AF206" s="200" t="b">
        <f t="shared" si="62"/>
        <v>0</v>
      </c>
      <c r="AG206" s="201">
        <f t="shared" si="71"/>
        <v>0</v>
      </c>
      <c r="AH206" s="203">
        <f t="shared" si="63"/>
        <v>1</v>
      </c>
      <c r="AI206" s="3"/>
      <c r="AK206" s="382">
        <f t="shared" si="64"/>
        <v>0</v>
      </c>
      <c r="AL206" s="382">
        <f t="shared" si="65"/>
        <v>0</v>
      </c>
      <c r="AM206" s="382">
        <f t="shared" si="66"/>
        <v>0</v>
      </c>
      <c r="AN206" s="382">
        <f t="shared" si="67"/>
        <v>0</v>
      </c>
      <c r="AO206" s="382">
        <f t="shared" si="68"/>
        <v>0</v>
      </c>
      <c r="AP206" s="382">
        <f t="shared" si="69"/>
        <v>0</v>
      </c>
      <c r="AQ206" s="382">
        <f t="shared" si="70"/>
        <v>0</v>
      </c>
    </row>
    <row r="207" spans="2:43" x14ac:dyDescent="0.25">
      <c r="B207" s="1"/>
      <c r="C207" s="29">
        <f>'T1 2024'!C207</f>
        <v>196</v>
      </c>
      <c r="D207" s="63">
        <f>'T1 2024'!D207</f>
        <v>0</v>
      </c>
      <c r="E207" s="62">
        <f>'T1 2024'!E207</f>
        <v>0</v>
      </c>
      <c r="F207" s="62">
        <f>'T1 2024'!F207</f>
        <v>0</v>
      </c>
      <c r="G207" s="62">
        <f>'T1 2024'!G207</f>
        <v>0</v>
      </c>
      <c r="H207" s="393"/>
      <c r="I207" s="393"/>
      <c r="J207" s="71"/>
      <c r="K207" s="71"/>
      <c r="L207" s="71"/>
      <c r="M207" s="451">
        <f t="shared" si="72"/>
        <v>0</v>
      </c>
      <c r="N207" s="71"/>
      <c r="O207" s="72"/>
      <c r="P207" s="451">
        <f t="shared" si="73"/>
        <v>0</v>
      </c>
      <c r="Q207" s="452">
        <f t="shared" si="74"/>
        <v>0</v>
      </c>
      <c r="R207" s="68"/>
      <c r="S207" s="198"/>
      <c r="T207" s="70"/>
      <c r="U207" s="70"/>
      <c r="V207" s="398"/>
      <c r="W207" s="28">
        <f t="shared" si="75"/>
        <v>0</v>
      </c>
      <c r="X207" s="39">
        <f t="shared" si="76"/>
        <v>0</v>
      </c>
      <c r="Y207" s="68"/>
      <c r="Z207" s="67"/>
      <c r="AA207" s="67"/>
      <c r="AB207" s="69"/>
      <c r="AC207" s="68"/>
      <c r="AD207" s="69"/>
      <c r="AE207" s="199">
        <f t="shared" si="77"/>
        <v>0</v>
      </c>
      <c r="AF207" s="200" t="b">
        <f t="shared" si="62"/>
        <v>0</v>
      </c>
      <c r="AG207" s="201">
        <f t="shared" si="71"/>
        <v>0</v>
      </c>
      <c r="AH207" s="203">
        <f t="shared" si="63"/>
        <v>1</v>
      </c>
      <c r="AI207" s="3"/>
      <c r="AK207" s="382">
        <f t="shared" si="64"/>
        <v>0</v>
      </c>
      <c r="AL207" s="382">
        <f t="shared" si="65"/>
        <v>0</v>
      </c>
      <c r="AM207" s="382">
        <f t="shared" si="66"/>
        <v>0</v>
      </c>
      <c r="AN207" s="382">
        <f t="shared" si="67"/>
        <v>0</v>
      </c>
      <c r="AO207" s="382">
        <f t="shared" si="68"/>
        <v>0</v>
      </c>
      <c r="AP207" s="382">
        <f t="shared" si="69"/>
        <v>0</v>
      </c>
      <c r="AQ207" s="382">
        <f t="shared" si="70"/>
        <v>0</v>
      </c>
    </row>
    <row r="208" spans="2:43" x14ac:dyDescent="0.25">
      <c r="B208" s="1"/>
      <c r="C208" s="29">
        <f>'T1 2024'!C208</f>
        <v>197</v>
      </c>
      <c r="D208" s="63">
        <f>'T1 2024'!D208</f>
        <v>0</v>
      </c>
      <c r="E208" s="62">
        <f>'T1 2024'!E208</f>
        <v>0</v>
      </c>
      <c r="F208" s="62">
        <f>'T1 2024'!F208</f>
        <v>0</v>
      </c>
      <c r="G208" s="62">
        <f>'T1 2024'!G208</f>
        <v>0</v>
      </c>
      <c r="H208" s="393"/>
      <c r="I208" s="393"/>
      <c r="J208" s="71"/>
      <c r="K208" s="71"/>
      <c r="L208" s="71"/>
      <c r="M208" s="451">
        <f t="shared" si="72"/>
        <v>0</v>
      </c>
      <c r="N208" s="71"/>
      <c r="O208" s="72"/>
      <c r="P208" s="451">
        <f t="shared" si="73"/>
        <v>0</v>
      </c>
      <c r="Q208" s="452">
        <f t="shared" si="74"/>
        <v>0</v>
      </c>
      <c r="R208" s="68"/>
      <c r="S208" s="198"/>
      <c r="T208" s="70"/>
      <c r="U208" s="70"/>
      <c r="V208" s="398"/>
      <c r="W208" s="28">
        <f t="shared" si="75"/>
        <v>0</v>
      </c>
      <c r="X208" s="39">
        <f t="shared" si="76"/>
        <v>0</v>
      </c>
      <c r="Y208" s="68"/>
      <c r="Z208" s="67"/>
      <c r="AA208" s="67"/>
      <c r="AB208" s="69"/>
      <c r="AC208" s="68"/>
      <c r="AD208" s="69"/>
      <c r="AE208" s="199">
        <f t="shared" si="77"/>
        <v>0</v>
      </c>
      <c r="AF208" s="200" t="b">
        <f t="shared" si="62"/>
        <v>0</v>
      </c>
      <c r="AG208" s="201">
        <f t="shared" si="71"/>
        <v>0</v>
      </c>
      <c r="AH208" s="203">
        <f t="shared" si="63"/>
        <v>1</v>
      </c>
      <c r="AI208" s="3"/>
      <c r="AK208" s="382">
        <f t="shared" si="64"/>
        <v>0</v>
      </c>
      <c r="AL208" s="382">
        <f t="shared" si="65"/>
        <v>0</v>
      </c>
      <c r="AM208" s="382">
        <f t="shared" si="66"/>
        <v>0</v>
      </c>
      <c r="AN208" s="382">
        <f t="shared" si="67"/>
        <v>0</v>
      </c>
      <c r="AO208" s="382">
        <f t="shared" si="68"/>
        <v>0</v>
      </c>
      <c r="AP208" s="382">
        <f t="shared" si="69"/>
        <v>0</v>
      </c>
      <c r="AQ208" s="382">
        <f t="shared" si="70"/>
        <v>0</v>
      </c>
    </row>
    <row r="209" spans="2:47" x14ac:dyDescent="0.25">
      <c r="B209" s="1"/>
      <c r="C209" s="29">
        <f>'T1 2024'!C209</f>
        <v>198</v>
      </c>
      <c r="D209" s="63">
        <f>'T1 2024'!D209</f>
        <v>0</v>
      </c>
      <c r="E209" s="62">
        <f>'T1 2024'!E209</f>
        <v>0</v>
      </c>
      <c r="F209" s="62">
        <f>'T1 2024'!F209</f>
        <v>0</v>
      </c>
      <c r="G209" s="62">
        <f>'T1 2024'!G209</f>
        <v>0</v>
      </c>
      <c r="H209" s="393"/>
      <c r="I209" s="393"/>
      <c r="J209" s="71"/>
      <c r="K209" s="71"/>
      <c r="L209" s="71"/>
      <c r="M209" s="451">
        <f t="shared" si="72"/>
        <v>0</v>
      </c>
      <c r="N209" s="71"/>
      <c r="O209" s="72"/>
      <c r="P209" s="451">
        <f t="shared" si="73"/>
        <v>0</v>
      </c>
      <c r="Q209" s="452">
        <f t="shared" si="74"/>
        <v>0</v>
      </c>
      <c r="R209" s="68"/>
      <c r="S209" s="198"/>
      <c r="T209" s="70"/>
      <c r="U209" s="70"/>
      <c r="V209" s="398"/>
      <c r="W209" s="28">
        <f t="shared" si="75"/>
        <v>0</v>
      </c>
      <c r="X209" s="39">
        <f t="shared" si="76"/>
        <v>0</v>
      </c>
      <c r="Y209" s="68"/>
      <c r="Z209" s="67"/>
      <c r="AA209" s="67"/>
      <c r="AB209" s="69"/>
      <c r="AC209" s="68"/>
      <c r="AD209" s="69"/>
      <c r="AE209" s="199">
        <f t="shared" si="77"/>
        <v>0</v>
      </c>
      <c r="AF209" s="200" t="b">
        <f t="shared" si="62"/>
        <v>0</v>
      </c>
      <c r="AG209" s="201">
        <f t="shared" si="71"/>
        <v>0</v>
      </c>
      <c r="AH209" s="203">
        <f t="shared" si="63"/>
        <v>1</v>
      </c>
      <c r="AI209" s="3"/>
      <c r="AK209" s="382">
        <f t="shared" si="64"/>
        <v>0</v>
      </c>
      <c r="AL209" s="382">
        <f t="shared" si="65"/>
        <v>0</v>
      </c>
      <c r="AM209" s="382">
        <f t="shared" si="66"/>
        <v>0</v>
      </c>
      <c r="AN209" s="382">
        <f t="shared" si="67"/>
        <v>0</v>
      </c>
      <c r="AO209" s="382">
        <f t="shared" si="68"/>
        <v>0</v>
      </c>
      <c r="AP209" s="382">
        <f t="shared" si="69"/>
        <v>0</v>
      </c>
      <c r="AQ209" s="382">
        <f t="shared" si="70"/>
        <v>0</v>
      </c>
    </row>
    <row r="210" spans="2:47" x14ac:dyDescent="0.25">
      <c r="B210" s="1"/>
      <c r="C210" s="29">
        <f>'T1 2024'!C210</f>
        <v>199</v>
      </c>
      <c r="D210" s="63">
        <f>'T1 2024'!D210</f>
        <v>0</v>
      </c>
      <c r="E210" s="62">
        <f>'T1 2024'!E210</f>
        <v>0</v>
      </c>
      <c r="F210" s="62">
        <f>'T1 2024'!F210</f>
        <v>0</v>
      </c>
      <c r="G210" s="62">
        <f>'T1 2024'!G210</f>
        <v>0</v>
      </c>
      <c r="H210" s="393"/>
      <c r="I210" s="393"/>
      <c r="J210" s="71"/>
      <c r="K210" s="71"/>
      <c r="L210" s="71"/>
      <c r="M210" s="451">
        <f t="shared" si="72"/>
        <v>0</v>
      </c>
      <c r="N210" s="71"/>
      <c r="O210" s="72"/>
      <c r="P210" s="451">
        <f t="shared" si="73"/>
        <v>0</v>
      </c>
      <c r="Q210" s="452">
        <f t="shared" si="74"/>
        <v>0</v>
      </c>
      <c r="R210" s="68"/>
      <c r="S210" s="198"/>
      <c r="T210" s="70"/>
      <c r="U210" s="70"/>
      <c r="V210" s="398"/>
      <c r="W210" s="28">
        <f t="shared" si="75"/>
        <v>0</v>
      </c>
      <c r="X210" s="39">
        <f t="shared" si="76"/>
        <v>0</v>
      </c>
      <c r="Y210" s="68"/>
      <c r="Z210" s="67"/>
      <c r="AA210" s="67"/>
      <c r="AB210" s="69"/>
      <c r="AC210" s="68"/>
      <c r="AD210" s="69"/>
      <c r="AE210" s="199">
        <f t="shared" si="77"/>
        <v>0</v>
      </c>
      <c r="AF210" s="200" t="b">
        <f t="shared" si="62"/>
        <v>0</v>
      </c>
      <c r="AG210" s="201">
        <f t="shared" si="71"/>
        <v>0</v>
      </c>
      <c r="AH210" s="203">
        <f t="shared" si="63"/>
        <v>1</v>
      </c>
      <c r="AI210" s="3"/>
      <c r="AK210" s="382">
        <f t="shared" si="64"/>
        <v>0</v>
      </c>
      <c r="AL210" s="382">
        <f t="shared" si="65"/>
        <v>0</v>
      </c>
      <c r="AM210" s="382">
        <f t="shared" si="66"/>
        <v>0</v>
      </c>
      <c r="AN210" s="382">
        <f t="shared" si="67"/>
        <v>0</v>
      </c>
      <c r="AO210" s="382">
        <f t="shared" si="68"/>
        <v>0</v>
      </c>
      <c r="AP210" s="382">
        <f t="shared" si="69"/>
        <v>0</v>
      </c>
      <c r="AQ210" s="382">
        <f t="shared" si="70"/>
        <v>0</v>
      </c>
    </row>
    <row r="211" spans="2:47" x14ac:dyDescent="0.25">
      <c r="B211" s="1"/>
      <c r="C211" s="29">
        <f>'T1 2024'!C211</f>
        <v>200</v>
      </c>
      <c r="D211" s="63">
        <f>'T1 2024'!D211</f>
        <v>0</v>
      </c>
      <c r="E211" s="62">
        <f>'T1 2024'!E211</f>
        <v>0</v>
      </c>
      <c r="F211" s="62">
        <f>'T1 2024'!F211</f>
        <v>0</v>
      </c>
      <c r="G211" s="62">
        <f>'T1 2024'!G211</f>
        <v>0</v>
      </c>
      <c r="H211" s="393"/>
      <c r="I211" s="393"/>
      <c r="J211" s="71"/>
      <c r="K211" s="71"/>
      <c r="L211" s="71"/>
      <c r="M211" s="451">
        <f t="shared" si="72"/>
        <v>0</v>
      </c>
      <c r="N211" s="71"/>
      <c r="O211" s="72"/>
      <c r="P211" s="451">
        <f t="shared" si="73"/>
        <v>0</v>
      </c>
      <c r="Q211" s="452">
        <f t="shared" si="74"/>
        <v>0</v>
      </c>
      <c r="R211" s="68"/>
      <c r="S211" s="198"/>
      <c r="T211" s="70"/>
      <c r="U211" s="70"/>
      <c r="V211" s="398"/>
      <c r="W211" s="28">
        <f t="shared" si="75"/>
        <v>0</v>
      </c>
      <c r="X211" s="39">
        <f t="shared" si="76"/>
        <v>0</v>
      </c>
      <c r="Y211" s="68"/>
      <c r="Z211" s="67"/>
      <c r="AA211" s="67"/>
      <c r="AB211" s="69"/>
      <c r="AC211" s="68"/>
      <c r="AD211" s="69"/>
      <c r="AE211" s="199">
        <f t="shared" si="77"/>
        <v>0</v>
      </c>
      <c r="AF211" s="200" t="b">
        <f>IF(AE211=4,(SUM(Y211:AB211)/4)*2.5,IF(AE211=6,(SUM(Y211:AD211)/6)*2.5))</f>
        <v>0</v>
      </c>
      <c r="AG211" s="201">
        <f t="shared" si="71"/>
        <v>0</v>
      </c>
      <c r="AH211" s="203">
        <f>IF(AG211&gt;79,7,IF(AG211&gt;69,6,IF(AG211&gt;59,5,IF(AG211&gt;49,4,IF(AG211&gt;39,3,IF(AG211&gt;29,2,1))))))</f>
        <v>1</v>
      </c>
      <c r="AI211" s="3"/>
      <c r="AK211" s="382">
        <f>IF(AG211&lt;29.9,IF(AG211&gt;0.1,1,0),0)</f>
        <v>0</v>
      </c>
      <c r="AL211" s="382">
        <f>IF(AG211&lt;39.9,IF(AG211&gt;29.9,1,0),0)</f>
        <v>0</v>
      </c>
      <c r="AM211" s="382">
        <f>IF(AG211&lt;49.9,IF(AG211&gt;39.9,1,0),0)</f>
        <v>0</v>
      </c>
      <c r="AN211" s="382">
        <f>IF(AG211&lt;59.9,IF(AG211&gt;49.9,1,0),0)</f>
        <v>0</v>
      </c>
      <c r="AO211" s="382">
        <f>IF(AG211&lt;69.9,IF(AG211&gt;59.9,1,0),0)</f>
        <v>0</v>
      </c>
      <c r="AP211" s="382">
        <f>IF(AG211&lt;79.9,IF(AG211&gt;69.9,1,0),0)</f>
        <v>0</v>
      </c>
      <c r="AQ211" s="382">
        <f>IF(AG211&lt;101,IF(AG211&gt;79.9,1,0),0)</f>
        <v>0</v>
      </c>
    </row>
    <row r="212" spans="2:47" s="38" customFormat="1" ht="17.399999999999999" thickBot="1" x14ac:dyDescent="0.3">
      <c r="B212" s="32"/>
      <c r="C212" s="33"/>
      <c r="D212" s="64"/>
      <c r="E212" s="64"/>
      <c r="F212" s="64"/>
      <c r="G212" s="64"/>
      <c r="H212" s="34"/>
      <c r="I212" s="35"/>
      <c r="J212" s="35"/>
      <c r="K212" s="35"/>
      <c r="L212" s="35"/>
      <c r="M212" s="451"/>
      <c r="N212" s="35"/>
      <c r="O212" s="36"/>
      <c r="P212" s="451"/>
      <c r="Q212" s="452"/>
      <c r="R212" s="204"/>
      <c r="S212" s="205"/>
      <c r="T212" s="206"/>
      <c r="U212" s="205"/>
      <c r="V212" s="208"/>
      <c r="W212" s="31"/>
      <c r="X212" s="209"/>
      <c r="Y212" s="204"/>
      <c r="Z212" s="205"/>
      <c r="AA212" s="205"/>
      <c r="AB212" s="207"/>
      <c r="AC212" s="204"/>
      <c r="AD212" s="208"/>
      <c r="AE212" s="210"/>
      <c r="AF212" s="211"/>
      <c r="AG212" s="212"/>
      <c r="AH212" s="213"/>
      <c r="AI212" s="37"/>
      <c r="AK212" s="382"/>
      <c r="AL212" s="382"/>
      <c r="AM212" s="382"/>
      <c r="AN212" s="382"/>
      <c r="AO212" s="382"/>
      <c r="AP212" s="382"/>
      <c r="AQ212" s="382"/>
      <c r="AR212" s="384"/>
      <c r="AS212" s="384"/>
      <c r="AT212" s="384"/>
      <c r="AU212" s="383"/>
    </row>
    <row r="213" spans="2:47" ht="22.2" customHeight="1" thickBot="1" x14ac:dyDescent="0.3">
      <c r="B213" s="1"/>
      <c r="C213" s="687">
        <f>'T1 2024'!C213</f>
        <v>0</v>
      </c>
      <c r="D213" s="700" t="s">
        <v>76</v>
      </c>
      <c r="E213" s="214"/>
      <c r="F213" s="214"/>
      <c r="G213" s="214"/>
      <c r="H213" s="646" t="s">
        <v>65</v>
      </c>
      <c r="I213" s="647"/>
      <c r="J213" s="725" t="s">
        <v>66</v>
      </c>
      <c r="K213" s="726"/>
      <c r="L213" s="646" t="s">
        <v>67</v>
      </c>
      <c r="M213" s="705"/>
      <c r="N213" s="647"/>
      <c r="O213" s="648" t="s">
        <v>68</v>
      </c>
      <c r="P213" s="649"/>
      <c r="Q213" s="646" t="s">
        <v>69</v>
      </c>
      <c r="R213" s="647"/>
      <c r="S213" s="648" t="s">
        <v>70</v>
      </c>
      <c r="T213" s="649"/>
      <c r="U213" s="646" t="s">
        <v>71</v>
      </c>
      <c r="V213" s="647"/>
      <c r="W213" s="658"/>
      <c r="X213" s="659"/>
      <c r="Y213" s="659"/>
      <c r="Z213" s="659"/>
      <c r="AA213" s="659"/>
      <c r="AB213" s="659"/>
      <c r="AC213" s="659"/>
      <c r="AD213" s="659"/>
      <c r="AE213" s="659"/>
      <c r="AF213" s="660"/>
      <c r="AG213" s="522">
        <f>SUM(AG12:AG212)</f>
        <v>0</v>
      </c>
      <c r="AH213" s="523"/>
      <c r="AI213" s="3"/>
    </row>
    <row r="214" spans="2:47" ht="22.2" customHeight="1" thickBot="1" x14ac:dyDescent="0.3">
      <c r="B214" s="7"/>
      <c r="C214" s="688"/>
      <c r="D214" s="701"/>
      <c r="E214" s="215"/>
      <c r="F214" s="215"/>
      <c r="G214" s="215"/>
      <c r="H214" s="702">
        <f>AK8</f>
        <v>0</v>
      </c>
      <c r="I214" s="704"/>
      <c r="J214" s="685">
        <f>AL8</f>
        <v>0</v>
      </c>
      <c r="K214" s="686"/>
      <c r="L214" s="702">
        <f>AM8</f>
        <v>0</v>
      </c>
      <c r="M214" s="703"/>
      <c r="N214" s="704"/>
      <c r="O214" s="685">
        <f>AN8</f>
        <v>0</v>
      </c>
      <c r="P214" s="686"/>
      <c r="Q214" s="702">
        <f>AO8</f>
        <v>0</v>
      </c>
      <c r="R214" s="704"/>
      <c r="S214" s="685">
        <f>AP8</f>
        <v>0</v>
      </c>
      <c r="T214" s="686"/>
      <c r="U214" s="702">
        <f>AQ8</f>
        <v>0</v>
      </c>
      <c r="V214" s="704"/>
      <c r="W214" s="661"/>
      <c r="X214" s="662"/>
      <c r="Y214" s="662"/>
      <c r="Z214" s="662"/>
      <c r="AA214" s="662"/>
      <c r="AB214" s="662"/>
      <c r="AC214" s="662"/>
      <c r="AD214" s="662"/>
      <c r="AE214" s="662"/>
      <c r="AF214" s="663"/>
      <c r="AG214" s="391" t="e">
        <f>AG213/C213</f>
        <v>#DIV/0!</v>
      </c>
      <c r="AH214" s="392" t="e">
        <f>IF(AG214&gt;79,7,IF(AG214&gt;69,6,IF(AG214&gt;59,5,IF(AG214&gt;49,4,IF(AG214&gt;39,3,IF(AG214&gt;29,2,1))))))</f>
        <v>#DIV/0!</v>
      </c>
      <c r="AI214" s="216"/>
    </row>
    <row r="215" spans="2:47" ht="8.25" customHeight="1" x14ac:dyDescent="0.3"/>
  </sheetData>
  <mergeCells count="61">
    <mergeCell ref="AE7:AH7"/>
    <mergeCell ref="AE8:AE9"/>
    <mergeCell ref="H214:I214"/>
    <mergeCell ref="AG8:AG9"/>
    <mergeCell ref="V8:V9"/>
    <mergeCell ref="AG213:AH213"/>
    <mergeCell ref="Y7:Z7"/>
    <mergeCell ref="Q8:Q9"/>
    <mergeCell ref="W8:W9"/>
    <mergeCell ref="N7:O7"/>
    <mergeCell ref="R8:R9"/>
    <mergeCell ref="U8:U9"/>
    <mergeCell ref="AD8:AD9"/>
    <mergeCell ref="O214:P214"/>
    <mergeCell ref="Y8:Y9"/>
    <mergeCell ref="J213:K213"/>
    <mergeCell ref="C10:D10"/>
    <mergeCell ref="H8:H9"/>
    <mergeCell ref="J214:K214"/>
    <mergeCell ref="C213:C214"/>
    <mergeCell ref="C6:D9"/>
    <mergeCell ref="H6:AH6"/>
    <mergeCell ref="AH8:AH9"/>
    <mergeCell ref="D213:D214"/>
    <mergeCell ref="L214:N214"/>
    <mergeCell ref="U214:V214"/>
    <mergeCell ref="S214:T214"/>
    <mergeCell ref="Q214:R214"/>
    <mergeCell ref="Q213:R213"/>
    <mergeCell ref="U213:V213"/>
    <mergeCell ref="L213:N213"/>
    <mergeCell ref="AF8:AF9"/>
    <mergeCell ref="C2:AH3"/>
    <mergeCell ref="C4:AH4"/>
    <mergeCell ref="C5:AH5"/>
    <mergeCell ref="P8:P9"/>
    <mergeCell ref="S8:S9"/>
    <mergeCell ref="AA7:AD7"/>
    <mergeCell ref="AC8:AC9"/>
    <mergeCell ref="P7:Q7"/>
    <mergeCell ref="W7:X7"/>
    <mergeCell ref="E6:E9"/>
    <mergeCell ref="F6:F9"/>
    <mergeCell ref="G6:G9"/>
    <mergeCell ref="H7:L7"/>
    <mergeCell ref="J8:K9"/>
    <mergeCell ref="AB8:AB9"/>
    <mergeCell ref="R7:V7"/>
    <mergeCell ref="I8:I9"/>
    <mergeCell ref="L8:L9"/>
    <mergeCell ref="AA8:AA9"/>
    <mergeCell ref="H213:I213"/>
    <mergeCell ref="O213:P213"/>
    <mergeCell ref="X8:X9"/>
    <mergeCell ref="O8:O9"/>
    <mergeCell ref="S213:T213"/>
    <mergeCell ref="Z8:Z9"/>
    <mergeCell ref="T8:T9"/>
    <mergeCell ref="N8:N9"/>
    <mergeCell ref="W213:AF214"/>
    <mergeCell ref="M8:M9"/>
  </mergeCells>
  <dataValidations xWindow="747" yWindow="714" count="9">
    <dataValidation type="list" allowBlank="1" showInputMessage="1" showErrorMessage="1" promptTitle="Freehand Method" prompt="Proportion &amp; Size_x000a_10 - 8 : Outstanding_x000a_  7 - 5 : Satisfactory_x000a_  4 - 3 : Poor_x000a_  2 - 1 : Very Little &amp;_x000a_            Ruler was used" sqref="Y12:Y211" xr:uid="{00000000-0002-0000-0500-000000000000}">
      <formula1>$AR$14:$AR$24</formula1>
    </dataValidation>
    <dataValidation type="list" allowBlank="1" showInputMessage="1" showErrorMessage="1" promptTitle="Freehand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Z12:Z211" xr:uid="{00000000-0002-0000-0500-000001000000}">
      <formula1>$AR$14:$AR$24</formula1>
    </dataValidation>
    <dataValidation type="list" allowBlank="1" showInputMessage="1" showErrorMessage="1" promptTitle="Instrument Method" prompt="Correct use / Methods &amp; Techniques_x000a_10 - 8 : Outstanding_x000a_  7 - 5 : Satisfactory / Mostly _x000a_             correct_x000a_  4 - 3 : Poor / Often incorrect_x000a_  2 - 1 : Incorrect Application" sqref="AA12:AA211" xr:uid="{00000000-0002-0000-0500-000002000000}">
      <formula1>$AR$14:$AR$24</formula1>
    </dataValidation>
    <dataValidation type="list" allowBlank="1" showInputMessage="1" showErrorMessage="1" promptTitle="Instrument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AB12:AB211" xr:uid="{00000000-0002-0000-0500-000003000000}">
      <formula1>$AR$14:$AR$24</formula1>
    </dataValidation>
    <dataValidation type="list" allowBlank="1" showInputMessage="1" showErrorMessage="1" promptTitle="CAD Method" prompt="Application and Management of _x000a_specific CAD software_x000a_10 - 8 : Outstanding_x000a_  7 - 5 : Satisfactory / Mostly _x000a_             correct_x000a_  4 - 3 : Poor / Often incorrect_x000a_  2 - 1 : Incorrect Application" sqref="AC12:AC211" xr:uid="{00000000-0002-0000-0500-000004000000}">
      <formula1>$AR$14:$AR$24</formula1>
    </dataValidation>
    <dataValidation type="list" allowBlank="1" showInputMessage="1" showErrorMessage="1" promptTitle="CAD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AD12:AD211" xr:uid="{00000000-0002-0000-0500-000005000000}">
      <formula1>$AR$14:$AR$24</formula1>
    </dataValidation>
    <dataValidation type="list" allowBlank="1" showInputMessage="1" showErrorMessage="1" sqref="U12:U211 R12:S211" xr:uid="{00000000-0002-0000-0500-000006000000}">
      <formula1>$AR$12:$AR$24</formula1>
    </dataValidation>
    <dataValidation type="list" allowBlank="1" showInputMessage="1" showErrorMessage="1" promptTitle="Presentation Drawing 2" sqref="T12:T211" xr:uid="{00000000-0002-0000-0500-000007000000}">
      <formula1>$AR$12:$AR$24</formula1>
    </dataValidation>
    <dataValidation type="list" allowBlank="1" showInputMessage="1" showErrorMessage="1" prompt="_x000a__x000a_" sqref="V12:V211" xr:uid="{00000000-0002-0000-0500-000008000000}">
      <formula1>$AR$12:$AR$24</formula1>
    </dataValidation>
  </dataValidations>
  <pageMargins left="0.7" right="0.7" top="0.75" bottom="0.75" header="0.3" footer="0.3"/>
  <pageSetup paperSize="8" scale="57" orientation="landscape" r:id="rId1"/>
  <ignoredErrors>
    <ignoredError sqref="C211:D211 AK211:AQ211 W212:X212 AK12:AQ65 C12:D65 M12 Q12 P13:Q211 P12 M13:M212" unlockedFormula="1"/>
    <ignoredError sqref="W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Y213"/>
  <sheetViews>
    <sheetView view="pageBreakPreview" zoomScale="130" zoomScaleSheetLayoutView="130" workbookViewId="0"/>
  </sheetViews>
  <sheetFormatPr defaultColWidth="9.109375" defaultRowHeight="13.2" x14ac:dyDescent="0.25"/>
  <cols>
    <col min="1" max="1" width="0.44140625" style="81" customWidth="1"/>
    <col min="2" max="2" width="0.33203125" style="81" customWidth="1"/>
    <col min="3" max="3" width="5.109375" style="127" customWidth="1"/>
    <col min="4" max="4" width="43.109375" style="81" customWidth="1"/>
    <col min="5" max="7" width="10.6640625" style="81" hidden="1" customWidth="1"/>
    <col min="8" max="12" width="7.109375" style="128" customWidth="1"/>
    <col min="13" max="13" width="7.109375" style="129" customWidth="1"/>
    <col min="14" max="14" width="7.109375" style="129" hidden="1" customWidth="1"/>
    <col min="15" max="15" width="1.109375" style="130" customWidth="1"/>
    <col min="16" max="16" width="6" style="128" customWidth="1"/>
    <col min="17" max="17" width="1.109375" style="131" customWidth="1"/>
    <col min="18" max="18" width="1" style="81" customWidth="1"/>
    <col min="19" max="25" width="3.88671875" style="132" hidden="1" customWidth="1"/>
    <col min="26" max="16384" width="9.109375" style="81"/>
  </cols>
  <sheetData>
    <row r="1" spans="2:25" ht="6" customHeight="1" thickBot="1" x14ac:dyDescent="0.3">
      <c r="B1" s="73"/>
      <c r="C1" s="74"/>
      <c r="D1" s="75"/>
      <c r="E1" s="75"/>
      <c r="F1" s="75"/>
      <c r="G1" s="75"/>
      <c r="H1" s="76"/>
      <c r="I1" s="76"/>
      <c r="J1" s="76"/>
      <c r="K1" s="76"/>
      <c r="L1" s="76"/>
      <c r="M1" s="77"/>
      <c r="N1" s="77"/>
      <c r="O1" s="78"/>
      <c r="P1" s="76"/>
      <c r="Q1" s="79"/>
      <c r="R1" s="80"/>
    </row>
    <row r="2" spans="2:25" ht="19.5" customHeight="1" x14ac:dyDescent="0.45">
      <c r="B2" s="82"/>
      <c r="C2" s="594" t="str">
        <f>'T1 2024'!C2:X3</f>
        <v>SCHOOL's NAME</v>
      </c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6"/>
      <c r="R2" s="83"/>
    </row>
    <row r="3" spans="2:25" ht="19.5" customHeight="1" thickBot="1" x14ac:dyDescent="0.5">
      <c r="B3" s="82"/>
      <c r="C3" s="597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9"/>
      <c r="R3" s="83"/>
    </row>
    <row r="4" spans="2:25" ht="24" customHeight="1" x14ac:dyDescent="0.45">
      <c r="B4" s="82"/>
      <c r="C4" s="600" t="str">
        <f>'T1 2024'!C4:X4</f>
        <v>ENGINEERING GRAPHICS AND DESIGN 2024 V.1</v>
      </c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2"/>
      <c r="R4" s="83"/>
    </row>
    <row r="5" spans="2:25" ht="24" customHeight="1" thickBot="1" x14ac:dyDescent="0.3">
      <c r="B5" s="82"/>
      <c r="C5" s="606" t="str">
        <f>'T1 2024'!C5:X5</f>
        <v>RECORDING SHEET          GRADE 11         CLASS__11__</v>
      </c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8"/>
      <c r="R5" s="84"/>
    </row>
    <row r="6" spans="2:25" ht="13.5" customHeight="1" thickBot="1" x14ac:dyDescent="0.3">
      <c r="B6" s="82"/>
      <c r="C6" s="616" t="s">
        <v>126</v>
      </c>
      <c r="D6" s="617"/>
      <c r="E6" s="634">
        <f>'T1 2024'!E6:E9</f>
        <v>0</v>
      </c>
      <c r="F6" s="634">
        <f>'T1 2024'!F6:F9</f>
        <v>0</v>
      </c>
      <c r="G6" s="634">
        <f>'T1 2024'!G6:G9</f>
        <v>0</v>
      </c>
      <c r="H6" s="738"/>
      <c r="I6" s="732" t="s">
        <v>62</v>
      </c>
      <c r="J6" s="733"/>
      <c r="K6" s="733"/>
      <c r="L6" s="733"/>
      <c r="M6" s="738"/>
      <c r="N6" s="734" t="s">
        <v>61</v>
      </c>
      <c r="O6" s="85"/>
      <c r="P6" s="736" t="s">
        <v>60</v>
      </c>
      <c r="Q6" s="603" t="s">
        <v>1</v>
      </c>
      <c r="R6" s="84"/>
      <c r="S6" s="132">
        <f>SUM(S9:S208)</f>
        <v>0</v>
      </c>
      <c r="T6" s="132">
        <f t="shared" ref="T6:Y6" si="0">SUM(T9:T208)</f>
        <v>0</v>
      </c>
      <c r="U6" s="132">
        <f t="shared" si="0"/>
        <v>0</v>
      </c>
      <c r="V6" s="132">
        <f t="shared" si="0"/>
        <v>0</v>
      </c>
      <c r="W6" s="132">
        <f t="shared" si="0"/>
        <v>0</v>
      </c>
      <c r="X6" s="132">
        <f t="shared" si="0"/>
        <v>0</v>
      </c>
      <c r="Y6" s="132">
        <f t="shared" si="0"/>
        <v>0</v>
      </c>
    </row>
    <row r="7" spans="2:25" ht="142.5" customHeight="1" thickBot="1" x14ac:dyDescent="0.3">
      <c r="B7" s="82"/>
      <c r="C7" s="618"/>
      <c r="D7" s="619"/>
      <c r="E7" s="636"/>
      <c r="F7" s="636"/>
      <c r="G7" s="636"/>
      <c r="H7" s="739"/>
      <c r="I7" s="133" t="s">
        <v>108</v>
      </c>
      <c r="J7" s="134" t="s">
        <v>109</v>
      </c>
      <c r="K7" s="134" t="s">
        <v>110</v>
      </c>
      <c r="L7" s="135" t="s">
        <v>111</v>
      </c>
      <c r="M7" s="739"/>
      <c r="N7" s="735"/>
      <c r="O7" s="86"/>
      <c r="P7" s="737"/>
      <c r="Q7" s="604"/>
      <c r="R7" s="84"/>
      <c r="S7" s="136" t="s">
        <v>65</v>
      </c>
      <c r="T7" s="136" t="s">
        <v>66</v>
      </c>
      <c r="U7" s="136" t="s">
        <v>67</v>
      </c>
      <c r="V7" s="136" t="s">
        <v>68</v>
      </c>
      <c r="W7" s="136" t="s">
        <v>69</v>
      </c>
      <c r="X7" s="136" t="s">
        <v>70</v>
      </c>
      <c r="Y7" s="136" t="s">
        <v>71</v>
      </c>
    </row>
    <row r="8" spans="2:25" ht="13.8" thickBot="1" x14ac:dyDescent="0.3">
      <c r="B8" s="82"/>
      <c r="C8" s="520" t="s">
        <v>10</v>
      </c>
      <c r="D8" s="630"/>
      <c r="E8" s="87"/>
      <c r="F8" s="87"/>
      <c r="G8" s="87"/>
      <c r="H8" s="739"/>
      <c r="I8" s="447">
        <v>40</v>
      </c>
      <c r="J8" s="448">
        <v>20</v>
      </c>
      <c r="K8" s="139">
        <v>20</v>
      </c>
      <c r="L8" s="140">
        <v>20</v>
      </c>
      <c r="M8" s="739"/>
      <c r="N8" s="141">
        <v>400</v>
      </c>
      <c r="O8" s="86"/>
      <c r="P8" s="88">
        <f>SUM(I8:L8)</f>
        <v>100</v>
      </c>
      <c r="Q8" s="604"/>
      <c r="R8" s="84"/>
    </row>
    <row r="9" spans="2:25" x14ac:dyDescent="0.25">
      <c r="B9" s="82"/>
      <c r="C9" s="89">
        <f>'T1 2024'!C12</f>
        <v>1</v>
      </c>
      <c r="D9" s="90">
        <f>'T1 2024'!D12</f>
        <v>0</v>
      </c>
      <c r="E9" s="142">
        <f>'T1 2024'!E12</f>
        <v>0</v>
      </c>
      <c r="F9" s="142">
        <f>'T1 2024'!F12</f>
        <v>0</v>
      </c>
      <c r="G9" s="91">
        <f>'T1 2024'!G12</f>
        <v>0</v>
      </c>
      <c r="H9" s="740"/>
      <c r="I9" s="143">
        <f>'Fin SBA REC Sheet'!AF11</f>
        <v>0</v>
      </c>
      <c r="J9" s="144">
        <f>'PAT REC Sheet'!AG12/5</f>
        <v>0</v>
      </c>
      <c r="K9" s="145"/>
      <c r="L9" s="146"/>
      <c r="M9" s="739"/>
      <c r="N9" s="147">
        <f>I9+J9+K9+L9</f>
        <v>0</v>
      </c>
      <c r="O9" s="86"/>
      <c r="P9" s="92">
        <f>I9+J9+K9+L9</f>
        <v>0</v>
      </c>
      <c r="Q9" s="604"/>
      <c r="R9" s="84"/>
      <c r="S9" s="56">
        <f>IF(P9&lt;29.9,IF(P9&gt;0.1,1,0),0)</f>
        <v>0</v>
      </c>
      <c r="T9" s="56">
        <f>IF(P9&lt;39.9,IF(P9&gt;29.9,1,0),0)</f>
        <v>0</v>
      </c>
      <c r="U9" s="56">
        <f>IF(P9&lt;49.9,IF(P9&gt;39.9,1,0),0)</f>
        <v>0</v>
      </c>
      <c r="V9" s="56">
        <f>IF(P9&lt;59.9,IF(P9&gt;49.9,1,0),0)</f>
        <v>0</v>
      </c>
      <c r="W9" s="56">
        <f>IF(P9&lt;69.9,IF(P9&gt;59.9,1,0),0)</f>
        <v>0</v>
      </c>
      <c r="X9" s="56">
        <f>IF(P9&lt;79.9,IF(P9&gt;69.9,1,0),0)</f>
        <v>0</v>
      </c>
      <c r="Y9" s="56">
        <f>IF(P9&lt;101,IF(P9&gt;79.9,1,0),0)</f>
        <v>0</v>
      </c>
    </row>
    <row r="10" spans="2:25" x14ac:dyDescent="0.25">
      <c r="B10" s="82"/>
      <c r="C10" s="93">
        <f>'T1 2024'!C13</f>
        <v>2</v>
      </c>
      <c r="D10" s="94">
        <f>'T1 2024'!D13</f>
        <v>0</v>
      </c>
      <c r="E10" s="142">
        <f>'T1 2024'!E13</f>
        <v>0</v>
      </c>
      <c r="F10" s="142">
        <f>'T1 2024'!F13</f>
        <v>0</v>
      </c>
      <c r="G10" s="91">
        <f>'T1 2024'!G13</f>
        <v>0</v>
      </c>
      <c r="H10" s="740"/>
      <c r="I10" s="148">
        <f>'Fin SBA REC Sheet'!AF12</f>
        <v>0</v>
      </c>
      <c r="J10" s="149">
        <f>'PAT REC Sheet'!AG13/5</f>
        <v>0</v>
      </c>
      <c r="K10" s="150"/>
      <c r="L10" s="151"/>
      <c r="M10" s="739"/>
      <c r="N10" s="152">
        <f>I10+J10+K10+L10</f>
        <v>0</v>
      </c>
      <c r="O10" s="86"/>
      <c r="P10" s="92">
        <f>I10+J10+K10+L10</f>
        <v>0</v>
      </c>
      <c r="Q10" s="604"/>
      <c r="R10" s="84"/>
      <c r="S10" s="56">
        <f>IF(P10&lt;29.9,IF(P10&gt;0.1,1,0),0)</f>
        <v>0</v>
      </c>
      <c r="T10" s="56">
        <f>IF(P10&lt;39.9,IF(P10&gt;29.9,1,0),0)</f>
        <v>0</v>
      </c>
      <c r="U10" s="56">
        <f>IF(P10&lt;49.9,IF(P10&gt;39.9,1,0),0)</f>
        <v>0</v>
      </c>
      <c r="V10" s="56">
        <f>IF(P10&lt;59.9,IF(P10&gt;49.9,1,0),0)</f>
        <v>0</v>
      </c>
      <c r="W10" s="56">
        <f>IF(P10&lt;69.9,IF(P10&gt;59.9,1,0),0)</f>
        <v>0</v>
      </c>
      <c r="X10" s="56">
        <f>IF(P10&lt;79.9,IF(P10&gt;69.9,1,0),0)</f>
        <v>0</v>
      </c>
      <c r="Y10" s="56">
        <f>IF(P10&lt;101,IF(P10&gt;79.9,1,0),0)</f>
        <v>0</v>
      </c>
    </row>
    <row r="11" spans="2:25" x14ac:dyDescent="0.25">
      <c r="B11" s="82"/>
      <c r="C11" s="93">
        <f>'T1 2024'!C14</f>
        <v>3</v>
      </c>
      <c r="D11" s="95">
        <f>'T1 2024'!D14</f>
        <v>0</v>
      </c>
      <c r="E11" s="142">
        <f>'T1 2024'!E14</f>
        <v>0</v>
      </c>
      <c r="F11" s="142">
        <f>'T1 2024'!F14</f>
        <v>0</v>
      </c>
      <c r="G11" s="91">
        <f>'T1 2024'!G14</f>
        <v>0</v>
      </c>
      <c r="H11" s="740"/>
      <c r="I11" s="148">
        <f>'Fin SBA REC Sheet'!AF13</f>
        <v>0</v>
      </c>
      <c r="J11" s="149">
        <f>'PAT REC Sheet'!AG14/5</f>
        <v>0</v>
      </c>
      <c r="K11" s="150"/>
      <c r="L11" s="151"/>
      <c r="M11" s="739"/>
      <c r="N11" s="152">
        <f t="shared" ref="N11:N74" si="1">I11+J11+K11+L11</f>
        <v>0</v>
      </c>
      <c r="O11" s="86"/>
      <c r="P11" s="92">
        <f t="shared" ref="P11:P74" si="2">I11+J11+K11+L11</f>
        <v>0</v>
      </c>
      <c r="Q11" s="604"/>
      <c r="R11" s="84"/>
      <c r="S11" s="56">
        <f>IF(P11&lt;29.9,IF(P11&gt;0.1,1,0),0)</f>
        <v>0</v>
      </c>
      <c r="T11" s="56">
        <f>IF(P11&lt;39.9,IF(P11&gt;29.9,1,0),0)</f>
        <v>0</v>
      </c>
      <c r="U11" s="56">
        <f>IF(P11&lt;49.9,IF(P11&gt;39.9,1,0),0)</f>
        <v>0</v>
      </c>
      <c r="V11" s="56">
        <f>IF(P11&lt;59.9,IF(P11&gt;49.9,1,0),0)</f>
        <v>0</v>
      </c>
      <c r="W11" s="56">
        <f>IF(P11&lt;69.9,IF(P11&gt;59.9,1,0),0)</f>
        <v>0</v>
      </c>
      <c r="X11" s="56">
        <f>IF(P11&lt;79.9,IF(P11&gt;69.9,1,0),0)</f>
        <v>0</v>
      </c>
      <c r="Y11" s="56">
        <f>IF(P11&lt;101,IF(P11&gt;79.9,1,0),0)</f>
        <v>0</v>
      </c>
    </row>
    <row r="12" spans="2:25" x14ac:dyDescent="0.25">
      <c r="B12" s="82"/>
      <c r="C12" s="93">
        <f>'T1 2024'!C15</f>
        <v>4</v>
      </c>
      <c r="D12" s="95">
        <f>'T1 2024'!D15</f>
        <v>0</v>
      </c>
      <c r="E12" s="142">
        <f>'T1 2024'!E15</f>
        <v>0</v>
      </c>
      <c r="F12" s="142">
        <f>'T1 2024'!F15</f>
        <v>0</v>
      </c>
      <c r="G12" s="91">
        <f>'T1 2024'!G15</f>
        <v>0</v>
      </c>
      <c r="H12" s="740"/>
      <c r="I12" s="148">
        <f>'Fin SBA REC Sheet'!AF14</f>
        <v>0</v>
      </c>
      <c r="J12" s="149">
        <f>'PAT REC Sheet'!AG15/5</f>
        <v>0</v>
      </c>
      <c r="K12" s="150"/>
      <c r="L12" s="151"/>
      <c r="M12" s="739"/>
      <c r="N12" s="152">
        <f t="shared" si="1"/>
        <v>0</v>
      </c>
      <c r="O12" s="86"/>
      <c r="P12" s="92">
        <f t="shared" si="2"/>
        <v>0</v>
      </c>
      <c r="Q12" s="604"/>
      <c r="R12" s="84"/>
      <c r="S12" s="56">
        <f t="shared" ref="S12:S75" si="3">IF(P12&lt;29.9,IF(P12&gt;0.1,1,0),0)</f>
        <v>0</v>
      </c>
      <c r="T12" s="56">
        <f t="shared" ref="T12:T75" si="4">IF(P12&lt;39.9,IF(P12&gt;29.9,1,0),0)</f>
        <v>0</v>
      </c>
      <c r="U12" s="56">
        <f t="shared" ref="U12:U75" si="5">IF(P12&lt;49.9,IF(P12&gt;39.9,1,0),0)</f>
        <v>0</v>
      </c>
      <c r="V12" s="56">
        <f t="shared" ref="V12:V75" si="6">IF(P12&lt;59.9,IF(P12&gt;49.9,1,0),0)</f>
        <v>0</v>
      </c>
      <c r="W12" s="56">
        <f t="shared" ref="W12:W75" si="7">IF(P12&lt;69.9,IF(P12&gt;59.9,1,0),0)</f>
        <v>0</v>
      </c>
      <c r="X12" s="56">
        <f t="shared" ref="X12:X75" si="8">IF(P12&lt;79.9,IF(P12&gt;69.9,1,0),0)</f>
        <v>0</v>
      </c>
      <c r="Y12" s="56">
        <f t="shared" ref="Y12:Y75" si="9">IF(P12&lt;101,IF(P12&gt;79.9,1,0),0)</f>
        <v>0</v>
      </c>
    </row>
    <row r="13" spans="2:25" x14ac:dyDescent="0.25">
      <c r="B13" s="82"/>
      <c r="C13" s="93">
        <f>'T1 2024'!C16</f>
        <v>5</v>
      </c>
      <c r="D13" s="95">
        <f>'T1 2024'!D16</f>
        <v>0</v>
      </c>
      <c r="E13" s="142">
        <f>'T1 2024'!E16</f>
        <v>0</v>
      </c>
      <c r="F13" s="142">
        <f>'T1 2024'!F16</f>
        <v>0</v>
      </c>
      <c r="G13" s="91">
        <f>'T1 2024'!G16</f>
        <v>0</v>
      </c>
      <c r="H13" s="740"/>
      <c r="I13" s="148">
        <f>'Fin SBA REC Sheet'!AF15</f>
        <v>0</v>
      </c>
      <c r="J13" s="149">
        <f>'PAT REC Sheet'!AG16/5</f>
        <v>0</v>
      </c>
      <c r="K13" s="150"/>
      <c r="L13" s="151"/>
      <c r="M13" s="739"/>
      <c r="N13" s="152">
        <f t="shared" si="1"/>
        <v>0</v>
      </c>
      <c r="O13" s="86"/>
      <c r="P13" s="92">
        <f t="shared" si="2"/>
        <v>0</v>
      </c>
      <c r="Q13" s="604"/>
      <c r="R13" s="84"/>
      <c r="S13" s="56">
        <f t="shared" si="3"/>
        <v>0</v>
      </c>
      <c r="T13" s="56">
        <f t="shared" si="4"/>
        <v>0</v>
      </c>
      <c r="U13" s="56">
        <f t="shared" si="5"/>
        <v>0</v>
      </c>
      <c r="V13" s="56">
        <f t="shared" si="6"/>
        <v>0</v>
      </c>
      <c r="W13" s="56">
        <f t="shared" si="7"/>
        <v>0</v>
      </c>
      <c r="X13" s="56">
        <f t="shared" si="8"/>
        <v>0</v>
      </c>
      <c r="Y13" s="56">
        <f t="shared" si="9"/>
        <v>0</v>
      </c>
    </row>
    <row r="14" spans="2:25" x14ac:dyDescent="0.25">
      <c r="B14" s="82"/>
      <c r="C14" s="93">
        <f>'T1 2024'!C17</f>
        <v>6</v>
      </c>
      <c r="D14" s="95">
        <f>'T1 2024'!D17</f>
        <v>0</v>
      </c>
      <c r="E14" s="142">
        <f>'T1 2024'!E17</f>
        <v>0</v>
      </c>
      <c r="F14" s="142">
        <f>'T1 2024'!F17</f>
        <v>0</v>
      </c>
      <c r="G14" s="91">
        <f>'T1 2024'!G17</f>
        <v>0</v>
      </c>
      <c r="H14" s="740"/>
      <c r="I14" s="148">
        <f>'Fin SBA REC Sheet'!AF16</f>
        <v>0</v>
      </c>
      <c r="J14" s="149">
        <f>'PAT REC Sheet'!AG17/5</f>
        <v>0</v>
      </c>
      <c r="K14" s="150"/>
      <c r="L14" s="151"/>
      <c r="M14" s="739"/>
      <c r="N14" s="152">
        <f t="shared" si="1"/>
        <v>0</v>
      </c>
      <c r="O14" s="86"/>
      <c r="P14" s="92">
        <f t="shared" si="2"/>
        <v>0</v>
      </c>
      <c r="Q14" s="604"/>
      <c r="R14" s="84"/>
      <c r="S14" s="56">
        <f t="shared" si="3"/>
        <v>0</v>
      </c>
      <c r="T14" s="56">
        <f t="shared" si="4"/>
        <v>0</v>
      </c>
      <c r="U14" s="56">
        <f t="shared" si="5"/>
        <v>0</v>
      </c>
      <c r="V14" s="56">
        <f t="shared" si="6"/>
        <v>0</v>
      </c>
      <c r="W14" s="56">
        <f t="shared" si="7"/>
        <v>0</v>
      </c>
      <c r="X14" s="56">
        <f t="shared" si="8"/>
        <v>0</v>
      </c>
      <c r="Y14" s="56">
        <f t="shared" si="9"/>
        <v>0</v>
      </c>
    </row>
    <row r="15" spans="2:25" x14ac:dyDescent="0.25">
      <c r="B15" s="82"/>
      <c r="C15" s="93">
        <f>'T1 2024'!C18</f>
        <v>7</v>
      </c>
      <c r="D15" s="95">
        <f>'T1 2024'!D18</f>
        <v>0</v>
      </c>
      <c r="E15" s="142">
        <f>'T1 2024'!E18</f>
        <v>0</v>
      </c>
      <c r="F15" s="142">
        <f>'T1 2024'!F18</f>
        <v>0</v>
      </c>
      <c r="G15" s="91">
        <f>'T1 2024'!G18</f>
        <v>0</v>
      </c>
      <c r="H15" s="740"/>
      <c r="I15" s="148">
        <f>'Fin SBA REC Sheet'!AF17</f>
        <v>0</v>
      </c>
      <c r="J15" s="149">
        <f>'PAT REC Sheet'!AG18/5</f>
        <v>0</v>
      </c>
      <c r="K15" s="150"/>
      <c r="L15" s="151"/>
      <c r="M15" s="739"/>
      <c r="N15" s="152">
        <f t="shared" si="1"/>
        <v>0</v>
      </c>
      <c r="O15" s="86"/>
      <c r="P15" s="92">
        <f t="shared" si="2"/>
        <v>0</v>
      </c>
      <c r="Q15" s="604"/>
      <c r="R15" s="84"/>
      <c r="S15" s="56">
        <f t="shared" si="3"/>
        <v>0</v>
      </c>
      <c r="T15" s="56">
        <f t="shared" si="4"/>
        <v>0</v>
      </c>
      <c r="U15" s="56">
        <f t="shared" si="5"/>
        <v>0</v>
      </c>
      <c r="V15" s="56">
        <f t="shared" si="6"/>
        <v>0</v>
      </c>
      <c r="W15" s="56">
        <f t="shared" si="7"/>
        <v>0</v>
      </c>
      <c r="X15" s="56">
        <f t="shared" si="8"/>
        <v>0</v>
      </c>
      <c r="Y15" s="56">
        <f t="shared" si="9"/>
        <v>0</v>
      </c>
    </row>
    <row r="16" spans="2:25" x14ac:dyDescent="0.25">
      <c r="B16" s="82"/>
      <c r="C16" s="93">
        <f>'T1 2024'!C19</f>
        <v>8</v>
      </c>
      <c r="D16" s="95">
        <f>'T1 2024'!D19</f>
        <v>0</v>
      </c>
      <c r="E16" s="142">
        <f>'T1 2024'!E19</f>
        <v>0</v>
      </c>
      <c r="F16" s="142">
        <f>'T1 2024'!F19</f>
        <v>0</v>
      </c>
      <c r="G16" s="91">
        <f>'T1 2024'!G19</f>
        <v>0</v>
      </c>
      <c r="H16" s="740"/>
      <c r="I16" s="148">
        <f>'Fin SBA REC Sheet'!AF18</f>
        <v>0</v>
      </c>
      <c r="J16" s="149">
        <f>'PAT REC Sheet'!AG19/5</f>
        <v>0</v>
      </c>
      <c r="K16" s="150"/>
      <c r="L16" s="151"/>
      <c r="M16" s="739"/>
      <c r="N16" s="152">
        <f t="shared" si="1"/>
        <v>0</v>
      </c>
      <c r="O16" s="86"/>
      <c r="P16" s="92">
        <f t="shared" si="2"/>
        <v>0</v>
      </c>
      <c r="Q16" s="604"/>
      <c r="R16" s="84"/>
      <c r="S16" s="56">
        <f t="shared" si="3"/>
        <v>0</v>
      </c>
      <c r="T16" s="56">
        <f t="shared" si="4"/>
        <v>0</v>
      </c>
      <c r="U16" s="56">
        <f t="shared" si="5"/>
        <v>0</v>
      </c>
      <c r="V16" s="56">
        <f t="shared" si="6"/>
        <v>0</v>
      </c>
      <c r="W16" s="56">
        <f t="shared" si="7"/>
        <v>0</v>
      </c>
      <c r="X16" s="56">
        <f t="shared" si="8"/>
        <v>0</v>
      </c>
      <c r="Y16" s="56">
        <f t="shared" si="9"/>
        <v>0</v>
      </c>
    </row>
    <row r="17" spans="2:25" x14ac:dyDescent="0.25">
      <c r="B17" s="82"/>
      <c r="C17" s="93">
        <f>'T1 2024'!C20</f>
        <v>9</v>
      </c>
      <c r="D17" s="95">
        <f>'T1 2024'!D20</f>
        <v>0</v>
      </c>
      <c r="E17" s="142">
        <f>'T1 2024'!E20</f>
        <v>0</v>
      </c>
      <c r="F17" s="142">
        <f>'T1 2024'!F20</f>
        <v>0</v>
      </c>
      <c r="G17" s="91">
        <f>'T1 2024'!G20</f>
        <v>0</v>
      </c>
      <c r="H17" s="740"/>
      <c r="I17" s="148">
        <f>'Fin SBA REC Sheet'!AF19</f>
        <v>0</v>
      </c>
      <c r="J17" s="149">
        <f>'PAT REC Sheet'!AG20/5</f>
        <v>0</v>
      </c>
      <c r="K17" s="150"/>
      <c r="L17" s="151"/>
      <c r="M17" s="739"/>
      <c r="N17" s="152">
        <f t="shared" si="1"/>
        <v>0</v>
      </c>
      <c r="O17" s="86"/>
      <c r="P17" s="92">
        <f t="shared" si="2"/>
        <v>0</v>
      </c>
      <c r="Q17" s="604"/>
      <c r="R17" s="84"/>
      <c r="S17" s="56">
        <f t="shared" si="3"/>
        <v>0</v>
      </c>
      <c r="T17" s="56">
        <f t="shared" si="4"/>
        <v>0</v>
      </c>
      <c r="U17" s="56">
        <f t="shared" si="5"/>
        <v>0</v>
      </c>
      <c r="V17" s="56">
        <f t="shared" si="6"/>
        <v>0</v>
      </c>
      <c r="W17" s="56">
        <f t="shared" si="7"/>
        <v>0</v>
      </c>
      <c r="X17" s="56">
        <f t="shared" si="8"/>
        <v>0</v>
      </c>
      <c r="Y17" s="56">
        <f t="shared" si="9"/>
        <v>0</v>
      </c>
    </row>
    <row r="18" spans="2:25" x14ac:dyDescent="0.25">
      <c r="B18" s="82"/>
      <c r="C18" s="93">
        <f>'T1 2024'!C21</f>
        <v>10</v>
      </c>
      <c r="D18" s="95">
        <f>'T1 2024'!D21</f>
        <v>0</v>
      </c>
      <c r="E18" s="142">
        <f>'T1 2024'!E21</f>
        <v>0</v>
      </c>
      <c r="F18" s="142">
        <f>'T1 2024'!F21</f>
        <v>0</v>
      </c>
      <c r="G18" s="91">
        <f>'T1 2024'!G21</f>
        <v>0</v>
      </c>
      <c r="H18" s="740"/>
      <c r="I18" s="148">
        <f>'Fin SBA REC Sheet'!AF20</f>
        <v>0</v>
      </c>
      <c r="J18" s="149">
        <f>'PAT REC Sheet'!AG21/5</f>
        <v>0</v>
      </c>
      <c r="K18" s="150"/>
      <c r="L18" s="151"/>
      <c r="M18" s="739"/>
      <c r="N18" s="152">
        <f t="shared" si="1"/>
        <v>0</v>
      </c>
      <c r="O18" s="86"/>
      <c r="P18" s="92">
        <f t="shared" si="2"/>
        <v>0</v>
      </c>
      <c r="Q18" s="604"/>
      <c r="R18" s="84"/>
      <c r="S18" s="56">
        <f t="shared" si="3"/>
        <v>0</v>
      </c>
      <c r="T18" s="56">
        <f t="shared" si="4"/>
        <v>0</v>
      </c>
      <c r="U18" s="56">
        <f t="shared" si="5"/>
        <v>0</v>
      </c>
      <c r="V18" s="56">
        <f t="shared" si="6"/>
        <v>0</v>
      </c>
      <c r="W18" s="56">
        <f t="shared" si="7"/>
        <v>0</v>
      </c>
      <c r="X18" s="56">
        <f t="shared" si="8"/>
        <v>0</v>
      </c>
      <c r="Y18" s="56">
        <f t="shared" si="9"/>
        <v>0</v>
      </c>
    </row>
    <row r="19" spans="2:25" x14ac:dyDescent="0.25">
      <c r="B19" s="82"/>
      <c r="C19" s="93">
        <f>'T1 2024'!C22</f>
        <v>11</v>
      </c>
      <c r="D19" s="95">
        <f>'T1 2024'!D22</f>
        <v>0</v>
      </c>
      <c r="E19" s="142">
        <f>'T1 2024'!E22</f>
        <v>0</v>
      </c>
      <c r="F19" s="142">
        <f>'T1 2024'!F22</f>
        <v>0</v>
      </c>
      <c r="G19" s="91">
        <f>'T1 2024'!G22</f>
        <v>0</v>
      </c>
      <c r="H19" s="740"/>
      <c r="I19" s="148">
        <f>'Fin SBA REC Sheet'!AF21</f>
        <v>0</v>
      </c>
      <c r="J19" s="149">
        <f>'PAT REC Sheet'!AG22/5</f>
        <v>0</v>
      </c>
      <c r="K19" s="150"/>
      <c r="L19" s="151"/>
      <c r="M19" s="739"/>
      <c r="N19" s="152">
        <f t="shared" si="1"/>
        <v>0</v>
      </c>
      <c r="O19" s="86"/>
      <c r="P19" s="92">
        <f t="shared" si="2"/>
        <v>0</v>
      </c>
      <c r="Q19" s="604"/>
      <c r="R19" s="84"/>
      <c r="S19" s="56">
        <f t="shared" si="3"/>
        <v>0</v>
      </c>
      <c r="T19" s="56">
        <f t="shared" si="4"/>
        <v>0</v>
      </c>
      <c r="U19" s="56">
        <f t="shared" si="5"/>
        <v>0</v>
      </c>
      <c r="V19" s="56">
        <f t="shared" si="6"/>
        <v>0</v>
      </c>
      <c r="W19" s="56">
        <f t="shared" si="7"/>
        <v>0</v>
      </c>
      <c r="X19" s="56">
        <f t="shared" si="8"/>
        <v>0</v>
      </c>
      <c r="Y19" s="56">
        <f t="shared" si="9"/>
        <v>0</v>
      </c>
    </row>
    <row r="20" spans="2:25" x14ac:dyDescent="0.25">
      <c r="B20" s="82"/>
      <c r="C20" s="93">
        <f>'T1 2024'!C23</f>
        <v>12</v>
      </c>
      <c r="D20" s="95">
        <f>'T1 2024'!D23</f>
        <v>0</v>
      </c>
      <c r="E20" s="142">
        <f>'T1 2024'!E23</f>
        <v>0</v>
      </c>
      <c r="F20" s="142">
        <f>'T1 2024'!F23</f>
        <v>0</v>
      </c>
      <c r="G20" s="91">
        <f>'T1 2024'!G23</f>
        <v>0</v>
      </c>
      <c r="H20" s="740"/>
      <c r="I20" s="148">
        <f>'Fin SBA REC Sheet'!AF22</f>
        <v>0</v>
      </c>
      <c r="J20" s="149">
        <f>'PAT REC Sheet'!AG23/5</f>
        <v>0</v>
      </c>
      <c r="K20" s="150"/>
      <c r="L20" s="151"/>
      <c r="M20" s="739"/>
      <c r="N20" s="152">
        <f t="shared" si="1"/>
        <v>0</v>
      </c>
      <c r="O20" s="86"/>
      <c r="P20" s="92">
        <f t="shared" si="2"/>
        <v>0</v>
      </c>
      <c r="Q20" s="604"/>
      <c r="R20" s="84"/>
      <c r="S20" s="56">
        <f t="shared" si="3"/>
        <v>0</v>
      </c>
      <c r="T20" s="56">
        <f t="shared" si="4"/>
        <v>0</v>
      </c>
      <c r="U20" s="56">
        <f t="shared" si="5"/>
        <v>0</v>
      </c>
      <c r="V20" s="56">
        <f t="shared" si="6"/>
        <v>0</v>
      </c>
      <c r="W20" s="56">
        <f t="shared" si="7"/>
        <v>0</v>
      </c>
      <c r="X20" s="56">
        <f t="shared" si="8"/>
        <v>0</v>
      </c>
      <c r="Y20" s="56">
        <f t="shared" si="9"/>
        <v>0</v>
      </c>
    </row>
    <row r="21" spans="2:25" x14ac:dyDescent="0.25">
      <c r="B21" s="82"/>
      <c r="C21" s="93">
        <f>'T1 2024'!C24</f>
        <v>13</v>
      </c>
      <c r="D21" s="95">
        <f>'T1 2024'!D24</f>
        <v>0</v>
      </c>
      <c r="E21" s="142">
        <f>'T1 2024'!E24</f>
        <v>0</v>
      </c>
      <c r="F21" s="142">
        <f>'T1 2024'!F24</f>
        <v>0</v>
      </c>
      <c r="G21" s="91">
        <f>'T1 2024'!G24</f>
        <v>0</v>
      </c>
      <c r="H21" s="740"/>
      <c r="I21" s="148">
        <f>'Fin SBA REC Sheet'!AF23</f>
        <v>0</v>
      </c>
      <c r="J21" s="149">
        <f>'PAT REC Sheet'!AG24/5</f>
        <v>0</v>
      </c>
      <c r="K21" s="150"/>
      <c r="L21" s="151"/>
      <c r="M21" s="739"/>
      <c r="N21" s="152">
        <f t="shared" si="1"/>
        <v>0</v>
      </c>
      <c r="O21" s="86"/>
      <c r="P21" s="92">
        <f t="shared" si="2"/>
        <v>0</v>
      </c>
      <c r="Q21" s="604"/>
      <c r="R21" s="84"/>
      <c r="S21" s="56">
        <f t="shared" si="3"/>
        <v>0</v>
      </c>
      <c r="T21" s="56">
        <f t="shared" si="4"/>
        <v>0</v>
      </c>
      <c r="U21" s="56">
        <f t="shared" si="5"/>
        <v>0</v>
      </c>
      <c r="V21" s="56">
        <f t="shared" si="6"/>
        <v>0</v>
      </c>
      <c r="W21" s="56">
        <f t="shared" si="7"/>
        <v>0</v>
      </c>
      <c r="X21" s="56">
        <f t="shared" si="8"/>
        <v>0</v>
      </c>
      <c r="Y21" s="56">
        <f t="shared" si="9"/>
        <v>0</v>
      </c>
    </row>
    <row r="22" spans="2:25" x14ac:dyDescent="0.25">
      <c r="B22" s="82"/>
      <c r="C22" s="93">
        <f>'T1 2024'!C25</f>
        <v>14</v>
      </c>
      <c r="D22" s="95">
        <f>'T1 2024'!D25</f>
        <v>0</v>
      </c>
      <c r="E22" s="142">
        <f>'T1 2024'!E25</f>
        <v>0</v>
      </c>
      <c r="F22" s="142">
        <f>'T1 2024'!F25</f>
        <v>0</v>
      </c>
      <c r="G22" s="91">
        <f>'T1 2024'!G25</f>
        <v>0</v>
      </c>
      <c r="H22" s="740"/>
      <c r="I22" s="148">
        <f>'Fin SBA REC Sheet'!AF24</f>
        <v>0</v>
      </c>
      <c r="J22" s="149">
        <f>'PAT REC Sheet'!AG25/5</f>
        <v>0</v>
      </c>
      <c r="K22" s="150"/>
      <c r="L22" s="151"/>
      <c r="M22" s="739"/>
      <c r="N22" s="152">
        <f t="shared" si="1"/>
        <v>0</v>
      </c>
      <c r="O22" s="86"/>
      <c r="P22" s="92">
        <f t="shared" si="2"/>
        <v>0</v>
      </c>
      <c r="Q22" s="604"/>
      <c r="R22" s="84"/>
      <c r="S22" s="56">
        <f t="shared" si="3"/>
        <v>0</v>
      </c>
      <c r="T22" s="56">
        <f t="shared" si="4"/>
        <v>0</v>
      </c>
      <c r="U22" s="56">
        <f t="shared" si="5"/>
        <v>0</v>
      </c>
      <c r="V22" s="56">
        <f t="shared" si="6"/>
        <v>0</v>
      </c>
      <c r="W22" s="56">
        <f t="shared" si="7"/>
        <v>0</v>
      </c>
      <c r="X22" s="56">
        <f t="shared" si="8"/>
        <v>0</v>
      </c>
      <c r="Y22" s="56">
        <f t="shared" si="9"/>
        <v>0</v>
      </c>
    </row>
    <row r="23" spans="2:25" x14ac:dyDescent="0.25">
      <c r="B23" s="82"/>
      <c r="C23" s="93">
        <f>'T1 2024'!C26</f>
        <v>15</v>
      </c>
      <c r="D23" s="95">
        <f>'T1 2024'!D26</f>
        <v>0</v>
      </c>
      <c r="E23" s="142">
        <f>'T1 2024'!E26</f>
        <v>0</v>
      </c>
      <c r="F23" s="142">
        <f>'T1 2024'!F26</f>
        <v>0</v>
      </c>
      <c r="G23" s="91">
        <f>'T1 2024'!G26</f>
        <v>0</v>
      </c>
      <c r="H23" s="740"/>
      <c r="I23" s="148">
        <f>'Fin SBA REC Sheet'!AF25</f>
        <v>0</v>
      </c>
      <c r="J23" s="149">
        <f>'PAT REC Sheet'!AG26/5</f>
        <v>0</v>
      </c>
      <c r="K23" s="150"/>
      <c r="L23" s="151"/>
      <c r="M23" s="739"/>
      <c r="N23" s="152">
        <f t="shared" si="1"/>
        <v>0</v>
      </c>
      <c r="O23" s="86"/>
      <c r="P23" s="92">
        <f t="shared" si="2"/>
        <v>0</v>
      </c>
      <c r="Q23" s="604"/>
      <c r="R23" s="84"/>
      <c r="S23" s="56">
        <f t="shared" si="3"/>
        <v>0</v>
      </c>
      <c r="T23" s="56">
        <f t="shared" si="4"/>
        <v>0</v>
      </c>
      <c r="U23" s="56">
        <f t="shared" si="5"/>
        <v>0</v>
      </c>
      <c r="V23" s="56">
        <f t="shared" si="6"/>
        <v>0</v>
      </c>
      <c r="W23" s="56">
        <f t="shared" si="7"/>
        <v>0</v>
      </c>
      <c r="X23" s="56">
        <f t="shared" si="8"/>
        <v>0</v>
      </c>
      <c r="Y23" s="56">
        <f t="shared" si="9"/>
        <v>0</v>
      </c>
    </row>
    <row r="24" spans="2:25" x14ac:dyDescent="0.25">
      <c r="B24" s="82"/>
      <c r="C24" s="93">
        <f>'T1 2024'!C27</f>
        <v>16</v>
      </c>
      <c r="D24" s="95">
        <f>'T1 2024'!D27</f>
        <v>0</v>
      </c>
      <c r="E24" s="142">
        <f>'T1 2024'!E27</f>
        <v>0</v>
      </c>
      <c r="F24" s="142">
        <f>'T1 2024'!F27</f>
        <v>0</v>
      </c>
      <c r="G24" s="91">
        <f>'T1 2024'!G27</f>
        <v>0</v>
      </c>
      <c r="H24" s="740"/>
      <c r="I24" s="148">
        <f>'Fin SBA REC Sheet'!AF26</f>
        <v>0</v>
      </c>
      <c r="J24" s="149">
        <f>'PAT REC Sheet'!AG27/5</f>
        <v>0</v>
      </c>
      <c r="K24" s="150"/>
      <c r="L24" s="151"/>
      <c r="M24" s="739"/>
      <c r="N24" s="152">
        <f t="shared" si="1"/>
        <v>0</v>
      </c>
      <c r="O24" s="86"/>
      <c r="P24" s="92">
        <f t="shared" si="2"/>
        <v>0</v>
      </c>
      <c r="Q24" s="604"/>
      <c r="R24" s="84"/>
      <c r="S24" s="56">
        <f t="shared" si="3"/>
        <v>0</v>
      </c>
      <c r="T24" s="56">
        <f t="shared" si="4"/>
        <v>0</v>
      </c>
      <c r="U24" s="56">
        <f t="shared" si="5"/>
        <v>0</v>
      </c>
      <c r="V24" s="56">
        <f t="shared" si="6"/>
        <v>0</v>
      </c>
      <c r="W24" s="56">
        <f t="shared" si="7"/>
        <v>0</v>
      </c>
      <c r="X24" s="56">
        <f t="shared" si="8"/>
        <v>0</v>
      </c>
      <c r="Y24" s="56">
        <f t="shared" si="9"/>
        <v>0</v>
      </c>
    </row>
    <row r="25" spans="2:25" x14ac:dyDescent="0.25">
      <c r="B25" s="82"/>
      <c r="C25" s="93">
        <f>'T1 2024'!C28</f>
        <v>17</v>
      </c>
      <c r="D25" s="95">
        <f>'T1 2024'!D28</f>
        <v>0</v>
      </c>
      <c r="E25" s="142">
        <f>'T1 2024'!E28</f>
        <v>0</v>
      </c>
      <c r="F25" s="142">
        <f>'T1 2024'!F28</f>
        <v>0</v>
      </c>
      <c r="G25" s="91">
        <f>'T1 2024'!G28</f>
        <v>0</v>
      </c>
      <c r="H25" s="740"/>
      <c r="I25" s="148">
        <f>'Fin SBA REC Sheet'!AF27</f>
        <v>0</v>
      </c>
      <c r="J25" s="149">
        <f>'PAT REC Sheet'!AG28/5</f>
        <v>0</v>
      </c>
      <c r="K25" s="150"/>
      <c r="L25" s="151"/>
      <c r="M25" s="739"/>
      <c r="N25" s="152">
        <f t="shared" si="1"/>
        <v>0</v>
      </c>
      <c r="O25" s="86"/>
      <c r="P25" s="92">
        <f t="shared" si="2"/>
        <v>0</v>
      </c>
      <c r="Q25" s="604"/>
      <c r="R25" s="84"/>
      <c r="S25" s="56">
        <f t="shared" si="3"/>
        <v>0</v>
      </c>
      <c r="T25" s="56">
        <f t="shared" si="4"/>
        <v>0</v>
      </c>
      <c r="U25" s="56">
        <f t="shared" si="5"/>
        <v>0</v>
      </c>
      <c r="V25" s="56">
        <f t="shared" si="6"/>
        <v>0</v>
      </c>
      <c r="W25" s="56">
        <f t="shared" si="7"/>
        <v>0</v>
      </c>
      <c r="X25" s="56">
        <f t="shared" si="8"/>
        <v>0</v>
      </c>
      <c r="Y25" s="56">
        <f t="shared" si="9"/>
        <v>0</v>
      </c>
    </row>
    <row r="26" spans="2:25" x14ac:dyDescent="0.25">
      <c r="B26" s="82"/>
      <c r="C26" s="93">
        <f>'T1 2024'!C29</f>
        <v>18</v>
      </c>
      <c r="D26" s="95">
        <f>'T1 2024'!D29</f>
        <v>0</v>
      </c>
      <c r="E26" s="142">
        <f>'T1 2024'!E29</f>
        <v>0</v>
      </c>
      <c r="F26" s="142">
        <f>'T1 2024'!F29</f>
        <v>0</v>
      </c>
      <c r="G26" s="91">
        <f>'T1 2024'!G29</f>
        <v>0</v>
      </c>
      <c r="H26" s="740"/>
      <c r="I26" s="148">
        <f>'Fin SBA REC Sheet'!AF28</f>
        <v>0</v>
      </c>
      <c r="J26" s="149">
        <f>'PAT REC Sheet'!AG29/5</f>
        <v>0</v>
      </c>
      <c r="K26" s="150"/>
      <c r="L26" s="151"/>
      <c r="M26" s="739"/>
      <c r="N26" s="152">
        <f t="shared" si="1"/>
        <v>0</v>
      </c>
      <c r="O26" s="86"/>
      <c r="P26" s="92">
        <f t="shared" si="2"/>
        <v>0</v>
      </c>
      <c r="Q26" s="604"/>
      <c r="R26" s="84"/>
      <c r="S26" s="56">
        <f t="shared" si="3"/>
        <v>0</v>
      </c>
      <c r="T26" s="56">
        <f t="shared" si="4"/>
        <v>0</v>
      </c>
      <c r="U26" s="56">
        <f t="shared" si="5"/>
        <v>0</v>
      </c>
      <c r="V26" s="56">
        <f t="shared" si="6"/>
        <v>0</v>
      </c>
      <c r="W26" s="56">
        <f t="shared" si="7"/>
        <v>0</v>
      </c>
      <c r="X26" s="56">
        <f t="shared" si="8"/>
        <v>0</v>
      </c>
      <c r="Y26" s="56">
        <f t="shared" si="9"/>
        <v>0</v>
      </c>
    </row>
    <row r="27" spans="2:25" x14ac:dyDescent="0.25">
      <c r="B27" s="82"/>
      <c r="C27" s="93">
        <f>'T1 2024'!C30</f>
        <v>19</v>
      </c>
      <c r="D27" s="95">
        <f>'T1 2024'!D30</f>
        <v>0</v>
      </c>
      <c r="E27" s="142">
        <f>'T1 2024'!E30</f>
        <v>0</v>
      </c>
      <c r="F27" s="142">
        <f>'T1 2024'!F30</f>
        <v>0</v>
      </c>
      <c r="G27" s="91">
        <f>'T1 2024'!G30</f>
        <v>0</v>
      </c>
      <c r="H27" s="740"/>
      <c r="I27" s="148">
        <f>'Fin SBA REC Sheet'!AF29</f>
        <v>0</v>
      </c>
      <c r="J27" s="149">
        <f>'PAT REC Sheet'!AG30/5</f>
        <v>0</v>
      </c>
      <c r="K27" s="150"/>
      <c r="L27" s="151"/>
      <c r="M27" s="739"/>
      <c r="N27" s="152">
        <f t="shared" si="1"/>
        <v>0</v>
      </c>
      <c r="O27" s="86"/>
      <c r="P27" s="92">
        <f t="shared" si="2"/>
        <v>0</v>
      </c>
      <c r="Q27" s="604"/>
      <c r="R27" s="84"/>
      <c r="S27" s="56">
        <f t="shared" si="3"/>
        <v>0</v>
      </c>
      <c r="T27" s="56">
        <f t="shared" si="4"/>
        <v>0</v>
      </c>
      <c r="U27" s="56">
        <f t="shared" si="5"/>
        <v>0</v>
      </c>
      <c r="V27" s="56">
        <f t="shared" si="6"/>
        <v>0</v>
      </c>
      <c r="W27" s="56">
        <f t="shared" si="7"/>
        <v>0</v>
      </c>
      <c r="X27" s="56">
        <f t="shared" si="8"/>
        <v>0</v>
      </c>
      <c r="Y27" s="56">
        <f t="shared" si="9"/>
        <v>0</v>
      </c>
    </row>
    <row r="28" spans="2:25" x14ac:dyDescent="0.25">
      <c r="B28" s="82"/>
      <c r="C28" s="93">
        <f>'T1 2024'!C31</f>
        <v>20</v>
      </c>
      <c r="D28" s="95">
        <f>'T1 2024'!D31</f>
        <v>0</v>
      </c>
      <c r="E28" s="142">
        <f>'T1 2024'!E31</f>
        <v>0</v>
      </c>
      <c r="F28" s="142">
        <f>'T1 2024'!F31</f>
        <v>0</v>
      </c>
      <c r="G28" s="91">
        <f>'T1 2024'!G31</f>
        <v>0</v>
      </c>
      <c r="H28" s="740"/>
      <c r="I28" s="148">
        <f>'Fin SBA REC Sheet'!AF30</f>
        <v>0</v>
      </c>
      <c r="J28" s="149">
        <f>'PAT REC Sheet'!AG31/5</f>
        <v>0</v>
      </c>
      <c r="K28" s="150"/>
      <c r="L28" s="151"/>
      <c r="M28" s="739"/>
      <c r="N28" s="152">
        <f t="shared" si="1"/>
        <v>0</v>
      </c>
      <c r="O28" s="86"/>
      <c r="P28" s="92">
        <f t="shared" si="2"/>
        <v>0</v>
      </c>
      <c r="Q28" s="604"/>
      <c r="R28" s="84"/>
      <c r="S28" s="56">
        <f t="shared" si="3"/>
        <v>0</v>
      </c>
      <c r="T28" s="56">
        <f t="shared" si="4"/>
        <v>0</v>
      </c>
      <c r="U28" s="56">
        <f t="shared" si="5"/>
        <v>0</v>
      </c>
      <c r="V28" s="56">
        <f t="shared" si="6"/>
        <v>0</v>
      </c>
      <c r="W28" s="56">
        <f t="shared" si="7"/>
        <v>0</v>
      </c>
      <c r="X28" s="56">
        <f t="shared" si="8"/>
        <v>0</v>
      </c>
      <c r="Y28" s="56">
        <f t="shared" si="9"/>
        <v>0</v>
      </c>
    </row>
    <row r="29" spans="2:25" x14ac:dyDescent="0.25">
      <c r="B29" s="82"/>
      <c r="C29" s="93">
        <f>'T1 2024'!C32</f>
        <v>21</v>
      </c>
      <c r="D29" s="95">
        <f>'T1 2024'!D32</f>
        <v>0</v>
      </c>
      <c r="E29" s="142">
        <f>'T1 2024'!E32</f>
        <v>0</v>
      </c>
      <c r="F29" s="142">
        <f>'T1 2024'!F32</f>
        <v>0</v>
      </c>
      <c r="G29" s="91">
        <f>'T1 2024'!G32</f>
        <v>0</v>
      </c>
      <c r="H29" s="740"/>
      <c r="I29" s="148">
        <f>'Fin SBA REC Sheet'!AF31</f>
        <v>0</v>
      </c>
      <c r="J29" s="149">
        <f>'PAT REC Sheet'!AG32/5</f>
        <v>0</v>
      </c>
      <c r="K29" s="150"/>
      <c r="L29" s="151"/>
      <c r="M29" s="739"/>
      <c r="N29" s="152">
        <f t="shared" si="1"/>
        <v>0</v>
      </c>
      <c r="O29" s="86"/>
      <c r="P29" s="92">
        <f t="shared" si="2"/>
        <v>0</v>
      </c>
      <c r="Q29" s="604"/>
      <c r="R29" s="84"/>
      <c r="S29" s="56">
        <f t="shared" si="3"/>
        <v>0</v>
      </c>
      <c r="T29" s="56">
        <f t="shared" si="4"/>
        <v>0</v>
      </c>
      <c r="U29" s="56">
        <f t="shared" si="5"/>
        <v>0</v>
      </c>
      <c r="V29" s="56">
        <f t="shared" si="6"/>
        <v>0</v>
      </c>
      <c r="W29" s="56">
        <f t="shared" si="7"/>
        <v>0</v>
      </c>
      <c r="X29" s="56">
        <f t="shared" si="8"/>
        <v>0</v>
      </c>
      <c r="Y29" s="56">
        <f t="shared" si="9"/>
        <v>0</v>
      </c>
    </row>
    <row r="30" spans="2:25" x14ac:dyDescent="0.25">
      <c r="B30" s="82"/>
      <c r="C30" s="93">
        <f>'T1 2024'!C33</f>
        <v>22</v>
      </c>
      <c r="D30" s="95">
        <f>'T1 2024'!D33</f>
        <v>0</v>
      </c>
      <c r="E30" s="142">
        <f>'T1 2024'!E33</f>
        <v>0</v>
      </c>
      <c r="F30" s="142">
        <f>'T1 2024'!F33</f>
        <v>0</v>
      </c>
      <c r="G30" s="91">
        <f>'T1 2024'!G33</f>
        <v>0</v>
      </c>
      <c r="H30" s="740"/>
      <c r="I30" s="148">
        <f>'Fin SBA REC Sheet'!AF32</f>
        <v>0</v>
      </c>
      <c r="J30" s="149">
        <f>'PAT REC Sheet'!AG33/5</f>
        <v>0</v>
      </c>
      <c r="K30" s="150"/>
      <c r="L30" s="151"/>
      <c r="M30" s="739"/>
      <c r="N30" s="152">
        <f t="shared" si="1"/>
        <v>0</v>
      </c>
      <c r="O30" s="86"/>
      <c r="P30" s="92">
        <f t="shared" si="2"/>
        <v>0</v>
      </c>
      <c r="Q30" s="604"/>
      <c r="R30" s="84"/>
      <c r="S30" s="56">
        <f t="shared" si="3"/>
        <v>0</v>
      </c>
      <c r="T30" s="56">
        <f t="shared" si="4"/>
        <v>0</v>
      </c>
      <c r="U30" s="56">
        <f t="shared" si="5"/>
        <v>0</v>
      </c>
      <c r="V30" s="56">
        <f t="shared" si="6"/>
        <v>0</v>
      </c>
      <c r="W30" s="56">
        <f t="shared" si="7"/>
        <v>0</v>
      </c>
      <c r="X30" s="56">
        <f t="shared" si="8"/>
        <v>0</v>
      </c>
      <c r="Y30" s="56">
        <f t="shared" si="9"/>
        <v>0</v>
      </c>
    </row>
    <row r="31" spans="2:25" x14ac:dyDescent="0.25">
      <c r="B31" s="82"/>
      <c r="C31" s="93">
        <f>'T1 2024'!C34</f>
        <v>23</v>
      </c>
      <c r="D31" s="95">
        <f>'T1 2024'!D34</f>
        <v>0</v>
      </c>
      <c r="E31" s="142">
        <f>'T1 2024'!E34</f>
        <v>0</v>
      </c>
      <c r="F31" s="142">
        <f>'T1 2024'!F34</f>
        <v>0</v>
      </c>
      <c r="G31" s="91">
        <f>'T1 2024'!G34</f>
        <v>0</v>
      </c>
      <c r="H31" s="740"/>
      <c r="I31" s="148">
        <f>'Fin SBA REC Sheet'!AF33</f>
        <v>0</v>
      </c>
      <c r="J31" s="149">
        <f>'PAT REC Sheet'!AG34/5</f>
        <v>0</v>
      </c>
      <c r="K31" s="150"/>
      <c r="L31" s="151"/>
      <c r="M31" s="739"/>
      <c r="N31" s="152">
        <f t="shared" si="1"/>
        <v>0</v>
      </c>
      <c r="O31" s="86"/>
      <c r="P31" s="92">
        <f t="shared" si="2"/>
        <v>0</v>
      </c>
      <c r="Q31" s="604"/>
      <c r="R31" s="84"/>
      <c r="S31" s="56">
        <f t="shared" si="3"/>
        <v>0</v>
      </c>
      <c r="T31" s="56">
        <f t="shared" si="4"/>
        <v>0</v>
      </c>
      <c r="U31" s="56">
        <f t="shared" si="5"/>
        <v>0</v>
      </c>
      <c r="V31" s="56">
        <f t="shared" si="6"/>
        <v>0</v>
      </c>
      <c r="W31" s="56">
        <f t="shared" si="7"/>
        <v>0</v>
      </c>
      <c r="X31" s="56">
        <f t="shared" si="8"/>
        <v>0</v>
      </c>
      <c r="Y31" s="56">
        <f t="shared" si="9"/>
        <v>0</v>
      </c>
    </row>
    <row r="32" spans="2:25" x14ac:dyDescent="0.25">
      <c r="B32" s="82"/>
      <c r="C32" s="93">
        <f>'T1 2024'!C35</f>
        <v>24</v>
      </c>
      <c r="D32" s="95">
        <f>'T1 2024'!D35</f>
        <v>0</v>
      </c>
      <c r="E32" s="142">
        <f>'T1 2024'!E35</f>
        <v>0</v>
      </c>
      <c r="F32" s="142">
        <f>'T1 2024'!F35</f>
        <v>0</v>
      </c>
      <c r="G32" s="91">
        <f>'T1 2024'!G35</f>
        <v>0</v>
      </c>
      <c r="H32" s="740"/>
      <c r="I32" s="148">
        <f>'Fin SBA REC Sheet'!AF34</f>
        <v>0</v>
      </c>
      <c r="J32" s="149">
        <f>'PAT REC Sheet'!AG35/5</f>
        <v>0</v>
      </c>
      <c r="K32" s="150"/>
      <c r="L32" s="151"/>
      <c r="M32" s="739"/>
      <c r="N32" s="152">
        <f t="shared" si="1"/>
        <v>0</v>
      </c>
      <c r="O32" s="86"/>
      <c r="P32" s="92">
        <f t="shared" si="2"/>
        <v>0</v>
      </c>
      <c r="Q32" s="604"/>
      <c r="R32" s="84"/>
      <c r="S32" s="56">
        <f t="shared" si="3"/>
        <v>0</v>
      </c>
      <c r="T32" s="56">
        <f t="shared" si="4"/>
        <v>0</v>
      </c>
      <c r="U32" s="56">
        <f t="shared" si="5"/>
        <v>0</v>
      </c>
      <c r="V32" s="56">
        <f t="shared" si="6"/>
        <v>0</v>
      </c>
      <c r="W32" s="56">
        <f t="shared" si="7"/>
        <v>0</v>
      </c>
      <c r="X32" s="56">
        <f t="shared" si="8"/>
        <v>0</v>
      </c>
      <c r="Y32" s="56">
        <f t="shared" si="9"/>
        <v>0</v>
      </c>
    </row>
    <row r="33" spans="2:25" x14ac:dyDescent="0.25">
      <c r="B33" s="82"/>
      <c r="C33" s="93">
        <f>'T1 2024'!C36</f>
        <v>25</v>
      </c>
      <c r="D33" s="95">
        <f>'T1 2024'!D36</f>
        <v>0</v>
      </c>
      <c r="E33" s="142">
        <f>'T1 2024'!E36</f>
        <v>0</v>
      </c>
      <c r="F33" s="142">
        <f>'T1 2024'!F36</f>
        <v>0</v>
      </c>
      <c r="G33" s="91">
        <f>'T1 2024'!G36</f>
        <v>0</v>
      </c>
      <c r="H33" s="740"/>
      <c r="I33" s="148">
        <f>'Fin SBA REC Sheet'!AF35</f>
        <v>0</v>
      </c>
      <c r="J33" s="149">
        <f>'PAT REC Sheet'!AG36/5</f>
        <v>0</v>
      </c>
      <c r="K33" s="150"/>
      <c r="L33" s="151"/>
      <c r="M33" s="739"/>
      <c r="N33" s="152">
        <f t="shared" si="1"/>
        <v>0</v>
      </c>
      <c r="O33" s="86"/>
      <c r="P33" s="92">
        <f t="shared" si="2"/>
        <v>0</v>
      </c>
      <c r="Q33" s="604"/>
      <c r="R33" s="84"/>
      <c r="S33" s="56">
        <f t="shared" si="3"/>
        <v>0</v>
      </c>
      <c r="T33" s="56">
        <f t="shared" si="4"/>
        <v>0</v>
      </c>
      <c r="U33" s="56">
        <f t="shared" si="5"/>
        <v>0</v>
      </c>
      <c r="V33" s="56">
        <f t="shared" si="6"/>
        <v>0</v>
      </c>
      <c r="W33" s="56">
        <f t="shared" si="7"/>
        <v>0</v>
      </c>
      <c r="X33" s="56">
        <f t="shared" si="8"/>
        <v>0</v>
      </c>
      <c r="Y33" s="56">
        <f t="shared" si="9"/>
        <v>0</v>
      </c>
    </row>
    <row r="34" spans="2:25" x14ac:dyDescent="0.25">
      <c r="B34" s="82"/>
      <c r="C34" s="93">
        <f>'T1 2024'!C37</f>
        <v>26</v>
      </c>
      <c r="D34" s="95">
        <f>'T1 2024'!D37</f>
        <v>0</v>
      </c>
      <c r="E34" s="142">
        <f>'T1 2024'!E37</f>
        <v>0</v>
      </c>
      <c r="F34" s="142">
        <f>'T1 2024'!F37</f>
        <v>0</v>
      </c>
      <c r="G34" s="91">
        <f>'T1 2024'!G37</f>
        <v>0</v>
      </c>
      <c r="H34" s="740"/>
      <c r="I34" s="148">
        <f>'Fin SBA REC Sheet'!AF36</f>
        <v>0</v>
      </c>
      <c r="J34" s="149">
        <f>'PAT REC Sheet'!AG37/5</f>
        <v>0</v>
      </c>
      <c r="K34" s="150"/>
      <c r="L34" s="151"/>
      <c r="M34" s="739"/>
      <c r="N34" s="152">
        <f t="shared" si="1"/>
        <v>0</v>
      </c>
      <c r="O34" s="86"/>
      <c r="P34" s="92">
        <f t="shared" si="2"/>
        <v>0</v>
      </c>
      <c r="Q34" s="604"/>
      <c r="R34" s="84"/>
      <c r="S34" s="56">
        <f t="shared" si="3"/>
        <v>0</v>
      </c>
      <c r="T34" s="56">
        <f t="shared" si="4"/>
        <v>0</v>
      </c>
      <c r="U34" s="56">
        <f t="shared" si="5"/>
        <v>0</v>
      </c>
      <c r="V34" s="56">
        <f t="shared" si="6"/>
        <v>0</v>
      </c>
      <c r="W34" s="56">
        <f t="shared" si="7"/>
        <v>0</v>
      </c>
      <c r="X34" s="56">
        <f t="shared" si="8"/>
        <v>0</v>
      </c>
      <c r="Y34" s="56">
        <f t="shared" si="9"/>
        <v>0</v>
      </c>
    </row>
    <row r="35" spans="2:25" x14ac:dyDescent="0.25">
      <c r="B35" s="82"/>
      <c r="C35" s="93">
        <f>'T1 2024'!C38</f>
        <v>27</v>
      </c>
      <c r="D35" s="95">
        <f>'T1 2024'!D38</f>
        <v>0</v>
      </c>
      <c r="E35" s="142">
        <f>'T1 2024'!E38</f>
        <v>0</v>
      </c>
      <c r="F35" s="142">
        <f>'T1 2024'!F38</f>
        <v>0</v>
      </c>
      <c r="G35" s="91">
        <f>'T1 2024'!G38</f>
        <v>0</v>
      </c>
      <c r="H35" s="740"/>
      <c r="I35" s="148">
        <f>'Fin SBA REC Sheet'!AF37</f>
        <v>0</v>
      </c>
      <c r="J35" s="149">
        <f>'PAT REC Sheet'!AG38/5</f>
        <v>0</v>
      </c>
      <c r="K35" s="150"/>
      <c r="L35" s="151"/>
      <c r="M35" s="739"/>
      <c r="N35" s="152">
        <f t="shared" si="1"/>
        <v>0</v>
      </c>
      <c r="O35" s="86"/>
      <c r="P35" s="92">
        <f t="shared" si="2"/>
        <v>0</v>
      </c>
      <c r="Q35" s="604"/>
      <c r="R35" s="84"/>
      <c r="S35" s="56">
        <f t="shared" si="3"/>
        <v>0</v>
      </c>
      <c r="T35" s="56">
        <f t="shared" si="4"/>
        <v>0</v>
      </c>
      <c r="U35" s="56">
        <f t="shared" si="5"/>
        <v>0</v>
      </c>
      <c r="V35" s="56">
        <f t="shared" si="6"/>
        <v>0</v>
      </c>
      <c r="W35" s="56">
        <f t="shared" si="7"/>
        <v>0</v>
      </c>
      <c r="X35" s="56">
        <f t="shared" si="8"/>
        <v>0</v>
      </c>
      <c r="Y35" s="56">
        <f t="shared" si="9"/>
        <v>0</v>
      </c>
    </row>
    <row r="36" spans="2:25" x14ac:dyDescent="0.25">
      <c r="B36" s="82"/>
      <c r="C36" s="93">
        <f>'T1 2024'!C39</f>
        <v>28</v>
      </c>
      <c r="D36" s="95">
        <f>'T1 2024'!D39</f>
        <v>0</v>
      </c>
      <c r="E36" s="142">
        <f>'T1 2024'!E39</f>
        <v>0</v>
      </c>
      <c r="F36" s="142">
        <f>'T1 2024'!F39</f>
        <v>0</v>
      </c>
      <c r="G36" s="91">
        <f>'T1 2024'!G39</f>
        <v>0</v>
      </c>
      <c r="H36" s="740"/>
      <c r="I36" s="148">
        <f>'Fin SBA REC Sheet'!AF38</f>
        <v>0</v>
      </c>
      <c r="J36" s="149">
        <f>'PAT REC Sheet'!AG39/5</f>
        <v>0</v>
      </c>
      <c r="K36" s="150"/>
      <c r="L36" s="151"/>
      <c r="M36" s="739"/>
      <c r="N36" s="152">
        <f t="shared" si="1"/>
        <v>0</v>
      </c>
      <c r="O36" s="86"/>
      <c r="P36" s="92">
        <f t="shared" si="2"/>
        <v>0</v>
      </c>
      <c r="Q36" s="604"/>
      <c r="R36" s="84"/>
      <c r="S36" s="56">
        <f t="shared" si="3"/>
        <v>0</v>
      </c>
      <c r="T36" s="56">
        <f t="shared" si="4"/>
        <v>0</v>
      </c>
      <c r="U36" s="56">
        <f t="shared" si="5"/>
        <v>0</v>
      </c>
      <c r="V36" s="56">
        <f t="shared" si="6"/>
        <v>0</v>
      </c>
      <c r="W36" s="56">
        <f t="shared" si="7"/>
        <v>0</v>
      </c>
      <c r="X36" s="56">
        <f t="shared" si="8"/>
        <v>0</v>
      </c>
      <c r="Y36" s="56">
        <f t="shared" si="9"/>
        <v>0</v>
      </c>
    </row>
    <row r="37" spans="2:25" x14ac:dyDescent="0.25">
      <c r="B37" s="82"/>
      <c r="C37" s="93">
        <f>'T1 2024'!C40</f>
        <v>29</v>
      </c>
      <c r="D37" s="95">
        <f>'T1 2024'!D40</f>
        <v>0</v>
      </c>
      <c r="E37" s="142">
        <f>'T1 2024'!E40</f>
        <v>0</v>
      </c>
      <c r="F37" s="142">
        <f>'T1 2024'!F40</f>
        <v>0</v>
      </c>
      <c r="G37" s="91">
        <f>'T1 2024'!G40</f>
        <v>0</v>
      </c>
      <c r="H37" s="740"/>
      <c r="I37" s="148">
        <f>'Fin SBA REC Sheet'!AF39</f>
        <v>0</v>
      </c>
      <c r="J37" s="149">
        <f>'PAT REC Sheet'!AG40/5</f>
        <v>0</v>
      </c>
      <c r="K37" s="150"/>
      <c r="L37" s="151"/>
      <c r="M37" s="739"/>
      <c r="N37" s="152">
        <f t="shared" si="1"/>
        <v>0</v>
      </c>
      <c r="O37" s="86"/>
      <c r="P37" s="92">
        <f t="shared" si="2"/>
        <v>0</v>
      </c>
      <c r="Q37" s="604"/>
      <c r="R37" s="84"/>
      <c r="S37" s="56">
        <f t="shared" si="3"/>
        <v>0</v>
      </c>
      <c r="T37" s="56">
        <f t="shared" si="4"/>
        <v>0</v>
      </c>
      <c r="U37" s="56">
        <f t="shared" si="5"/>
        <v>0</v>
      </c>
      <c r="V37" s="56">
        <f t="shared" si="6"/>
        <v>0</v>
      </c>
      <c r="W37" s="56">
        <f t="shared" si="7"/>
        <v>0</v>
      </c>
      <c r="X37" s="56">
        <f t="shared" si="8"/>
        <v>0</v>
      </c>
      <c r="Y37" s="56">
        <f t="shared" si="9"/>
        <v>0</v>
      </c>
    </row>
    <row r="38" spans="2:25" x14ac:dyDescent="0.25">
      <c r="B38" s="82"/>
      <c r="C38" s="93">
        <f>'T1 2024'!C41</f>
        <v>30</v>
      </c>
      <c r="D38" s="95">
        <f>'T1 2024'!D41</f>
        <v>0</v>
      </c>
      <c r="E38" s="142">
        <f>'T1 2024'!E41</f>
        <v>0</v>
      </c>
      <c r="F38" s="142">
        <f>'T1 2024'!F41</f>
        <v>0</v>
      </c>
      <c r="G38" s="91">
        <f>'T1 2024'!G41</f>
        <v>0</v>
      </c>
      <c r="H38" s="740"/>
      <c r="I38" s="148">
        <f>'Fin SBA REC Sheet'!AF40</f>
        <v>0</v>
      </c>
      <c r="J38" s="149">
        <f>'PAT REC Sheet'!AG41/5</f>
        <v>0</v>
      </c>
      <c r="K38" s="150"/>
      <c r="L38" s="151"/>
      <c r="M38" s="739"/>
      <c r="N38" s="152">
        <f t="shared" si="1"/>
        <v>0</v>
      </c>
      <c r="O38" s="86"/>
      <c r="P38" s="92">
        <f t="shared" si="2"/>
        <v>0</v>
      </c>
      <c r="Q38" s="604"/>
      <c r="R38" s="84"/>
      <c r="S38" s="56">
        <f t="shared" si="3"/>
        <v>0</v>
      </c>
      <c r="T38" s="56">
        <f t="shared" si="4"/>
        <v>0</v>
      </c>
      <c r="U38" s="56">
        <f t="shared" si="5"/>
        <v>0</v>
      </c>
      <c r="V38" s="56">
        <f t="shared" si="6"/>
        <v>0</v>
      </c>
      <c r="W38" s="56">
        <f t="shared" si="7"/>
        <v>0</v>
      </c>
      <c r="X38" s="56">
        <f t="shared" si="8"/>
        <v>0</v>
      </c>
      <c r="Y38" s="56">
        <f t="shared" si="9"/>
        <v>0</v>
      </c>
    </row>
    <row r="39" spans="2:25" x14ac:dyDescent="0.25">
      <c r="B39" s="82"/>
      <c r="C39" s="93">
        <f>'T1 2024'!C42</f>
        <v>31</v>
      </c>
      <c r="D39" s="95">
        <f>'T1 2024'!D42</f>
        <v>0</v>
      </c>
      <c r="E39" s="142">
        <f>'T1 2024'!E42</f>
        <v>0</v>
      </c>
      <c r="F39" s="142">
        <f>'T1 2024'!F42</f>
        <v>0</v>
      </c>
      <c r="G39" s="91">
        <f>'T1 2024'!G42</f>
        <v>0</v>
      </c>
      <c r="H39" s="740"/>
      <c r="I39" s="148">
        <f>'Fin SBA REC Sheet'!AF41</f>
        <v>0</v>
      </c>
      <c r="J39" s="149">
        <f>'PAT REC Sheet'!AG42/5</f>
        <v>0</v>
      </c>
      <c r="K39" s="150"/>
      <c r="L39" s="151"/>
      <c r="M39" s="739"/>
      <c r="N39" s="152">
        <f t="shared" si="1"/>
        <v>0</v>
      </c>
      <c r="O39" s="86"/>
      <c r="P39" s="92">
        <f t="shared" si="2"/>
        <v>0</v>
      </c>
      <c r="Q39" s="604"/>
      <c r="R39" s="84"/>
      <c r="S39" s="56">
        <f t="shared" si="3"/>
        <v>0</v>
      </c>
      <c r="T39" s="56">
        <f t="shared" si="4"/>
        <v>0</v>
      </c>
      <c r="U39" s="56">
        <f t="shared" si="5"/>
        <v>0</v>
      </c>
      <c r="V39" s="56">
        <f t="shared" si="6"/>
        <v>0</v>
      </c>
      <c r="W39" s="56">
        <f t="shared" si="7"/>
        <v>0</v>
      </c>
      <c r="X39" s="56">
        <f t="shared" si="8"/>
        <v>0</v>
      </c>
      <c r="Y39" s="56">
        <f t="shared" si="9"/>
        <v>0</v>
      </c>
    </row>
    <row r="40" spans="2:25" x14ac:dyDescent="0.25">
      <c r="B40" s="82"/>
      <c r="C40" s="93">
        <f>'T1 2024'!C43</f>
        <v>32</v>
      </c>
      <c r="D40" s="95">
        <f>'T1 2024'!D43</f>
        <v>0</v>
      </c>
      <c r="E40" s="142">
        <f>'T1 2024'!E43</f>
        <v>0</v>
      </c>
      <c r="F40" s="142">
        <f>'T1 2024'!F43</f>
        <v>0</v>
      </c>
      <c r="G40" s="91">
        <f>'T1 2024'!G43</f>
        <v>0</v>
      </c>
      <c r="H40" s="740"/>
      <c r="I40" s="148">
        <f>'Fin SBA REC Sheet'!AF42</f>
        <v>0</v>
      </c>
      <c r="J40" s="149">
        <f>'PAT REC Sheet'!AG43/5</f>
        <v>0</v>
      </c>
      <c r="K40" s="150"/>
      <c r="L40" s="151"/>
      <c r="M40" s="739"/>
      <c r="N40" s="152">
        <f t="shared" si="1"/>
        <v>0</v>
      </c>
      <c r="O40" s="86"/>
      <c r="P40" s="92">
        <f t="shared" si="2"/>
        <v>0</v>
      </c>
      <c r="Q40" s="604"/>
      <c r="R40" s="84"/>
      <c r="S40" s="56">
        <f t="shared" si="3"/>
        <v>0</v>
      </c>
      <c r="T40" s="56">
        <f t="shared" si="4"/>
        <v>0</v>
      </c>
      <c r="U40" s="56">
        <f t="shared" si="5"/>
        <v>0</v>
      </c>
      <c r="V40" s="56">
        <f t="shared" si="6"/>
        <v>0</v>
      </c>
      <c r="W40" s="56">
        <f t="shared" si="7"/>
        <v>0</v>
      </c>
      <c r="X40" s="56">
        <f t="shared" si="8"/>
        <v>0</v>
      </c>
      <c r="Y40" s="56">
        <f t="shared" si="9"/>
        <v>0</v>
      </c>
    </row>
    <row r="41" spans="2:25" x14ac:dyDescent="0.25">
      <c r="B41" s="82"/>
      <c r="C41" s="93">
        <f>'T1 2024'!C44</f>
        <v>33</v>
      </c>
      <c r="D41" s="95">
        <f>'T1 2024'!D44</f>
        <v>0</v>
      </c>
      <c r="E41" s="142">
        <f>'T1 2024'!E44</f>
        <v>0</v>
      </c>
      <c r="F41" s="142">
        <f>'T1 2024'!F44</f>
        <v>0</v>
      </c>
      <c r="G41" s="91">
        <f>'T1 2024'!G44</f>
        <v>0</v>
      </c>
      <c r="H41" s="740"/>
      <c r="I41" s="148">
        <f>'Fin SBA REC Sheet'!AF43</f>
        <v>0</v>
      </c>
      <c r="J41" s="149">
        <f>'PAT REC Sheet'!AG44/5</f>
        <v>0</v>
      </c>
      <c r="K41" s="150"/>
      <c r="L41" s="151"/>
      <c r="M41" s="739"/>
      <c r="N41" s="152">
        <f t="shared" si="1"/>
        <v>0</v>
      </c>
      <c r="O41" s="86"/>
      <c r="P41" s="92">
        <f t="shared" si="2"/>
        <v>0</v>
      </c>
      <c r="Q41" s="604"/>
      <c r="R41" s="84"/>
      <c r="S41" s="56">
        <f t="shared" si="3"/>
        <v>0</v>
      </c>
      <c r="T41" s="56">
        <f t="shared" si="4"/>
        <v>0</v>
      </c>
      <c r="U41" s="56">
        <f t="shared" si="5"/>
        <v>0</v>
      </c>
      <c r="V41" s="56">
        <f t="shared" si="6"/>
        <v>0</v>
      </c>
      <c r="W41" s="56">
        <f t="shared" si="7"/>
        <v>0</v>
      </c>
      <c r="X41" s="56">
        <f t="shared" si="8"/>
        <v>0</v>
      </c>
      <c r="Y41" s="56">
        <f t="shared" si="9"/>
        <v>0</v>
      </c>
    </row>
    <row r="42" spans="2:25" x14ac:dyDescent="0.25">
      <c r="B42" s="82"/>
      <c r="C42" s="93">
        <f>'T1 2024'!C45</f>
        <v>34</v>
      </c>
      <c r="D42" s="95">
        <f>'T1 2024'!D45</f>
        <v>0</v>
      </c>
      <c r="E42" s="142">
        <f>'T1 2024'!E45</f>
        <v>0</v>
      </c>
      <c r="F42" s="142">
        <f>'T1 2024'!F45</f>
        <v>0</v>
      </c>
      <c r="G42" s="91">
        <f>'T1 2024'!G45</f>
        <v>0</v>
      </c>
      <c r="H42" s="740"/>
      <c r="I42" s="148">
        <f>'Fin SBA REC Sheet'!AF44</f>
        <v>0</v>
      </c>
      <c r="J42" s="149">
        <f>'PAT REC Sheet'!AG45/5</f>
        <v>0</v>
      </c>
      <c r="K42" s="150"/>
      <c r="L42" s="151"/>
      <c r="M42" s="739"/>
      <c r="N42" s="152">
        <f t="shared" si="1"/>
        <v>0</v>
      </c>
      <c r="O42" s="86"/>
      <c r="P42" s="92">
        <f t="shared" si="2"/>
        <v>0</v>
      </c>
      <c r="Q42" s="604"/>
      <c r="R42" s="84"/>
      <c r="S42" s="56">
        <f t="shared" si="3"/>
        <v>0</v>
      </c>
      <c r="T42" s="56">
        <f t="shared" si="4"/>
        <v>0</v>
      </c>
      <c r="U42" s="56">
        <f t="shared" si="5"/>
        <v>0</v>
      </c>
      <c r="V42" s="56">
        <f t="shared" si="6"/>
        <v>0</v>
      </c>
      <c r="W42" s="56">
        <f t="shared" si="7"/>
        <v>0</v>
      </c>
      <c r="X42" s="56">
        <f t="shared" si="8"/>
        <v>0</v>
      </c>
      <c r="Y42" s="56">
        <f t="shared" si="9"/>
        <v>0</v>
      </c>
    </row>
    <row r="43" spans="2:25" x14ac:dyDescent="0.25">
      <c r="B43" s="82"/>
      <c r="C43" s="93">
        <f>'T1 2024'!C46</f>
        <v>35</v>
      </c>
      <c r="D43" s="95">
        <f>'T1 2024'!D46</f>
        <v>0</v>
      </c>
      <c r="E43" s="142">
        <f>'T1 2024'!E46</f>
        <v>0</v>
      </c>
      <c r="F43" s="142">
        <f>'T1 2024'!F46</f>
        <v>0</v>
      </c>
      <c r="G43" s="91">
        <f>'T1 2024'!G46</f>
        <v>0</v>
      </c>
      <c r="H43" s="740"/>
      <c r="I43" s="148">
        <f>'Fin SBA REC Sheet'!AF45</f>
        <v>0</v>
      </c>
      <c r="J43" s="149">
        <f>'PAT REC Sheet'!AG46/5</f>
        <v>0</v>
      </c>
      <c r="K43" s="150"/>
      <c r="L43" s="151"/>
      <c r="M43" s="739"/>
      <c r="N43" s="152">
        <f t="shared" si="1"/>
        <v>0</v>
      </c>
      <c r="O43" s="86"/>
      <c r="P43" s="92">
        <f t="shared" si="2"/>
        <v>0</v>
      </c>
      <c r="Q43" s="604"/>
      <c r="R43" s="84"/>
      <c r="S43" s="56">
        <f t="shared" si="3"/>
        <v>0</v>
      </c>
      <c r="T43" s="56">
        <f t="shared" si="4"/>
        <v>0</v>
      </c>
      <c r="U43" s="56">
        <f t="shared" si="5"/>
        <v>0</v>
      </c>
      <c r="V43" s="56">
        <f t="shared" si="6"/>
        <v>0</v>
      </c>
      <c r="W43" s="56">
        <f t="shared" si="7"/>
        <v>0</v>
      </c>
      <c r="X43" s="56">
        <f t="shared" si="8"/>
        <v>0</v>
      </c>
      <c r="Y43" s="56">
        <f t="shared" si="9"/>
        <v>0</v>
      </c>
    </row>
    <row r="44" spans="2:25" x14ac:dyDescent="0.25">
      <c r="B44" s="82"/>
      <c r="C44" s="93">
        <f>'T1 2024'!C47</f>
        <v>36</v>
      </c>
      <c r="D44" s="95">
        <f>'T1 2024'!D47</f>
        <v>0</v>
      </c>
      <c r="E44" s="142">
        <f>'T1 2024'!E47</f>
        <v>0</v>
      </c>
      <c r="F44" s="142">
        <f>'T1 2024'!F47</f>
        <v>0</v>
      </c>
      <c r="G44" s="91">
        <f>'T1 2024'!G47</f>
        <v>0</v>
      </c>
      <c r="H44" s="740"/>
      <c r="I44" s="148">
        <f>'Fin SBA REC Sheet'!AF46</f>
        <v>0</v>
      </c>
      <c r="J44" s="149">
        <f>'PAT REC Sheet'!AG47/5</f>
        <v>0</v>
      </c>
      <c r="K44" s="150"/>
      <c r="L44" s="151"/>
      <c r="M44" s="739"/>
      <c r="N44" s="152">
        <f t="shared" si="1"/>
        <v>0</v>
      </c>
      <c r="O44" s="86"/>
      <c r="P44" s="92">
        <f t="shared" si="2"/>
        <v>0</v>
      </c>
      <c r="Q44" s="604"/>
      <c r="R44" s="84"/>
      <c r="S44" s="56">
        <f t="shared" si="3"/>
        <v>0</v>
      </c>
      <c r="T44" s="56">
        <f t="shared" si="4"/>
        <v>0</v>
      </c>
      <c r="U44" s="56">
        <f t="shared" si="5"/>
        <v>0</v>
      </c>
      <c r="V44" s="56">
        <f t="shared" si="6"/>
        <v>0</v>
      </c>
      <c r="W44" s="56">
        <f t="shared" si="7"/>
        <v>0</v>
      </c>
      <c r="X44" s="56">
        <f t="shared" si="8"/>
        <v>0</v>
      </c>
      <c r="Y44" s="56">
        <f t="shared" si="9"/>
        <v>0</v>
      </c>
    </row>
    <row r="45" spans="2:25" x14ac:dyDescent="0.25">
      <c r="B45" s="82"/>
      <c r="C45" s="93">
        <f>'T1 2024'!C48</f>
        <v>37</v>
      </c>
      <c r="D45" s="95">
        <f>'T1 2024'!D48</f>
        <v>0</v>
      </c>
      <c r="E45" s="142">
        <f>'T1 2024'!E48</f>
        <v>0</v>
      </c>
      <c r="F45" s="142">
        <f>'T1 2024'!F48</f>
        <v>0</v>
      </c>
      <c r="G45" s="91">
        <f>'T1 2024'!G48</f>
        <v>0</v>
      </c>
      <c r="H45" s="740"/>
      <c r="I45" s="148">
        <f>'Fin SBA REC Sheet'!AF47</f>
        <v>0</v>
      </c>
      <c r="J45" s="149">
        <f>'PAT REC Sheet'!AG48/5</f>
        <v>0</v>
      </c>
      <c r="K45" s="150"/>
      <c r="L45" s="151"/>
      <c r="M45" s="739"/>
      <c r="N45" s="152">
        <f t="shared" si="1"/>
        <v>0</v>
      </c>
      <c r="O45" s="86"/>
      <c r="P45" s="92">
        <f t="shared" si="2"/>
        <v>0</v>
      </c>
      <c r="Q45" s="604"/>
      <c r="R45" s="84"/>
      <c r="S45" s="56">
        <f t="shared" si="3"/>
        <v>0</v>
      </c>
      <c r="T45" s="56">
        <f t="shared" si="4"/>
        <v>0</v>
      </c>
      <c r="U45" s="56">
        <f t="shared" si="5"/>
        <v>0</v>
      </c>
      <c r="V45" s="56">
        <f t="shared" si="6"/>
        <v>0</v>
      </c>
      <c r="W45" s="56">
        <f t="shared" si="7"/>
        <v>0</v>
      </c>
      <c r="X45" s="56">
        <f t="shared" si="8"/>
        <v>0</v>
      </c>
      <c r="Y45" s="56">
        <f t="shared" si="9"/>
        <v>0</v>
      </c>
    </row>
    <row r="46" spans="2:25" x14ac:dyDescent="0.25">
      <c r="B46" s="82"/>
      <c r="C46" s="93">
        <f>'T1 2024'!C49</f>
        <v>38</v>
      </c>
      <c r="D46" s="95">
        <f>'T1 2024'!D49</f>
        <v>0</v>
      </c>
      <c r="E46" s="142">
        <f>'T1 2024'!E49</f>
        <v>0</v>
      </c>
      <c r="F46" s="142">
        <f>'T1 2024'!F49</f>
        <v>0</v>
      </c>
      <c r="G46" s="91">
        <f>'T1 2024'!G49</f>
        <v>0</v>
      </c>
      <c r="H46" s="740"/>
      <c r="I46" s="148">
        <f>'Fin SBA REC Sheet'!AF48</f>
        <v>0</v>
      </c>
      <c r="J46" s="149">
        <f>'PAT REC Sheet'!AG49/5</f>
        <v>0</v>
      </c>
      <c r="K46" s="150"/>
      <c r="L46" s="151"/>
      <c r="M46" s="739"/>
      <c r="N46" s="152">
        <f t="shared" si="1"/>
        <v>0</v>
      </c>
      <c r="O46" s="86"/>
      <c r="P46" s="92">
        <f t="shared" si="2"/>
        <v>0</v>
      </c>
      <c r="Q46" s="604"/>
      <c r="R46" s="84"/>
      <c r="S46" s="56">
        <f t="shared" si="3"/>
        <v>0</v>
      </c>
      <c r="T46" s="56">
        <f t="shared" si="4"/>
        <v>0</v>
      </c>
      <c r="U46" s="56">
        <f t="shared" si="5"/>
        <v>0</v>
      </c>
      <c r="V46" s="56">
        <f t="shared" si="6"/>
        <v>0</v>
      </c>
      <c r="W46" s="56">
        <f t="shared" si="7"/>
        <v>0</v>
      </c>
      <c r="X46" s="56">
        <f t="shared" si="8"/>
        <v>0</v>
      </c>
      <c r="Y46" s="56">
        <f t="shared" si="9"/>
        <v>0</v>
      </c>
    </row>
    <row r="47" spans="2:25" x14ac:dyDescent="0.25">
      <c r="B47" s="82"/>
      <c r="C47" s="93">
        <f>'T1 2024'!C50</f>
        <v>39</v>
      </c>
      <c r="D47" s="95">
        <f>'T1 2024'!D50</f>
        <v>0</v>
      </c>
      <c r="E47" s="142">
        <f>'T1 2024'!E50</f>
        <v>0</v>
      </c>
      <c r="F47" s="142">
        <f>'T1 2024'!F50</f>
        <v>0</v>
      </c>
      <c r="G47" s="91">
        <f>'T1 2024'!G50</f>
        <v>0</v>
      </c>
      <c r="H47" s="740"/>
      <c r="I47" s="148">
        <f>'Fin SBA REC Sheet'!AF49</f>
        <v>0</v>
      </c>
      <c r="J47" s="149">
        <f>'PAT REC Sheet'!AG50/5</f>
        <v>0</v>
      </c>
      <c r="K47" s="150"/>
      <c r="L47" s="151"/>
      <c r="M47" s="739"/>
      <c r="N47" s="152">
        <f t="shared" si="1"/>
        <v>0</v>
      </c>
      <c r="O47" s="86"/>
      <c r="P47" s="92">
        <f t="shared" si="2"/>
        <v>0</v>
      </c>
      <c r="Q47" s="604"/>
      <c r="R47" s="84"/>
      <c r="S47" s="56">
        <f t="shared" si="3"/>
        <v>0</v>
      </c>
      <c r="T47" s="56">
        <f t="shared" si="4"/>
        <v>0</v>
      </c>
      <c r="U47" s="56">
        <f t="shared" si="5"/>
        <v>0</v>
      </c>
      <c r="V47" s="56">
        <f t="shared" si="6"/>
        <v>0</v>
      </c>
      <c r="W47" s="56">
        <f t="shared" si="7"/>
        <v>0</v>
      </c>
      <c r="X47" s="56">
        <f t="shared" si="8"/>
        <v>0</v>
      </c>
      <c r="Y47" s="56">
        <f t="shared" si="9"/>
        <v>0</v>
      </c>
    </row>
    <row r="48" spans="2:25" x14ac:dyDescent="0.25">
      <c r="B48" s="82"/>
      <c r="C48" s="93">
        <f>'T1 2024'!C51</f>
        <v>40</v>
      </c>
      <c r="D48" s="95">
        <f>'T1 2024'!D51</f>
        <v>0</v>
      </c>
      <c r="E48" s="142">
        <f>'T1 2024'!E51</f>
        <v>0</v>
      </c>
      <c r="F48" s="142">
        <f>'T1 2024'!F51</f>
        <v>0</v>
      </c>
      <c r="G48" s="91">
        <f>'T1 2024'!G51</f>
        <v>0</v>
      </c>
      <c r="H48" s="740"/>
      <c r="I48" s="148">
        <f>'Fin SBA REC Sheet'!AF50</f>
        <v>0</v>
      </c>
      <c r="J48" s="149">
        <f>'PAT REC Sheet'!AG51/5</f>
        <v>0</v>
      </c>
      <c r="K48" s="150"/>
      <c r="L48" s="151"/>
      <c r="M48" s="739"/>
      <c r="N48" s="152">
        <f t="shared" si="1"/>
        <v>0</v>
      </c>
      <c r="O48" s="86"/>
      <c r="P48" s="92">
        <f t="shared" si="2"/>
        <v>0</v>
      </c>
      <c r="Q48" s="604"/>
      <c r="R48" s="84"/>
      <c r="S48" s="56">
        <f t="shared" si="3"/>
        <v>0</v>
      </c>
      <c r="T48" s="56">
        <f t="shared" si="4"/>
        <v>0</v>
      </c>
      <c r="U48" s="56">
        <f t="shared" si="5"/>
        <v>0</v>
      </c>
      <c r="V48" s="56">
        <f t="shared" si="6"/>
        <v>0</v>
      </c>
      <c r="W48" s="56">
        <f t="shared" si="7"/>
        <v>0</v>
      </c>
      <c r="X48" s="56">
        <f t="shared" si="8"/>
        <v>0</v>
      </c>
      <c r="Y48" s="56">
        <f t="shared" si="9"/>
        <v>0</v>
      </c>
    </row>
    <row r="49" spans="2:25" x14ac:dyDescent="0.25">
      <c r="B49" s="82"/>
      <c r="C49" s="93">
        <f>'T1 2024'!C52</f>
        <v>41</v>
      </c>
      <c r="D49" s="95">
        <f>'T1 2024'!D52</f>
        <v>0</v>
      </c>
      <c r="E49" s="142">
        <f>'T1 2024'!E52</f>
        <v>0</v>
      </c>
      <c r="F49" s="142">
        <f>'T1 2024'!F52</f>
        <v>0</v>
      </c>
      <c r="G49" s="91">
        <f>'T1 2024'!G52</f>
        <v>0</v>
      </c>
      <c r="H49" s="740"/>
      <c r="I49" s="148">
        <f>'Fin SBA REC Sheet'!AF51</f>
        <v>0</v>
      </c>
      <c r="J49" s="149">
        <f>'PAT REC Sheet'!AG52/5</f>
        <v>0</v>
      </c>
      <c r="K49" s="150"/>
      <c r="L49" s="151"/>
      <c r="M49" s="739"/>
      <c r="N49" s="152">
        <f t="shared" si="1"/>
        <v>0</v>
      </c>
      <c r="O49" s="86"/>
      <c r="P49" s="92">
        <f t="shared" si="2"/>
        <v>0</v>
      </c>
      <c r="Q49" s="604"/>
      <c r="R49" s="84"/>
      <c r="S49" s="56">
        <f t="shared" si="3"/>
        <v>0</v>
      </c>
      <c r="T49" s="56">
        <f t="shared" si="4"/>
        <v>0</v>
      </c>
      <c r="U49" s="56">
        <f t="shared" si="5"/>
        <v>0</v>
      </c>
      <c r="V49" s="56">
        <f t="shared" si="6"/>
        <v>0</v>
      </c>
      <c r="W49" s="56">
        <f t="shared" si="7"/>
        <v>0</v>
      </c>
      <c r="X49" s="56">
        <f t="shared" si="8"/>
        <v>0</v>
      </c>
      <c r="Y49" s="56">
        <f t="shared" si="9"/>
        <v>0</v>
      </c>
    </row>
    <row r="50" spans="2:25" x14ac:dyDescent="0.25">
      <c r="B50" s="82"/>
      <c r="C50" s="93">
        <f>'T1 2024'!C53</f>
        <v>42</v>
      </c>
      <c r="D50" s="95">
        <f>'T1 2024'!D53</f>
        <v>0</v>
      </c>
      <c r="E50" s="142">
        <f>'T1 2024'!E53</f>
        <v>0</v>
      </c>
      <c r="F50" s="142">
        <f>'T1 2024'!F53</f>
        <v>0</v>
      </c>
      <c r="G50" s="91">
        <f>'T1 2024'!G53</f>
        <v>0</v>
      </c>
      <c r="H50" s="740"/>
      <c r="I50" s="148">
        <f>'Fin SBA REC Sheet'!AF52</f>
        <v>0</v>
      </c>
      <c r="J50" s="149">
        <f>'PAT REC Sheet'!AG53/5</f>
        <v>0</v>
      </c>
      <c r="K50" s="150"/>
      <c r="L50" s="151"/>
      <c r="M50" s="739"/>
      <c r="N50" s="152">
        <f t="shared" si="1"/>
        <v>0</v>
      </c>
      <c r="O50" s="86"/>
      <c r="P50" s="92">
        <f t="shared" si="2"/>
        <v>0</v>
      </c>
      <c r="Q50" s="604"/>
      <c r="R50" s="84"/>
      <c r="S50" s="56">
        <f t="shared" si="3"/>
        <v>0</v>
      </c>
      <c r="T50" s="56">
        <f t="shared" si="4"/>
        <v>0</v>
      </c>
      <c r="U50" s="56">
        <f t="shared" si="5"/>
        <v>0</v>
      </c>
      <c r="V50" s="56">
        <f t="shared" si="6"/>
        <v>0</v>
      </c>
      <c r="W50" s="56">
        <f t="shared" si="7"/>
        <v>0</v>
      </c>
      <c r="X50" s="56">
        <f t="shared" si="8"/>
        <v>0</v>
      </c>
      <c r="Y50" s="56">
        <f t="shared" si="9"/>
        <v>0</v>
      </c>
    </row>
    <row r="51" spans="2:25" x14ac:dyDescent="0.25">
      <c r="B51" s="82"/>
      <c r="C51" s="93">
        <f>'T1 2024'!C54</f>
        <v>43</v>
      </c>
      <c r="D51" s="95">
        <f>'T1 2024'!D54</f>
        <v>0</v>
      </c>
      <c r="E51" s="142">
        <f>'T1 2024'!E54</f>
        <v>0</v>
      </c>
      <c r="F51" s="142">
        <f>'T1 2024'!F54</f>
        <v>0</v>
      </c>
      <c r="G51" s="91">
        <f>'T1 2024'!G54</f>
        <v>0</v>
      </c>
      <c r="H51" s="740"/>
      <c r="I51" s="148">
        <f>'Fin SBA REC Sheet'!AF53</f>
        <v>0</v>
      </c>
      <c r="J51" s="149">
        <f>'PAT REC Sheet'!AG54/5</f>
        <v>0</v>
      </c>
      <c r="K51" s="150"/>
      <c r="L51" s="151"/>
      <c r="M51" s="739"/>
      <c r="N51" s="152">
        <f t="shared" si="1"/>
        <v>0</v>
      </c>
      <c r="O51" s="86"/>
      <c r="P51" s="92">
        <f t="shared" si="2"/>
        <v>0</v>
      </c>
      <c r="Q51" s="604"/>
      <c r="R51" s="84"/>
      <c r="S51" s="56">
        <f t="shared" si="3"/>
        <v>0</v>
      </c>
      <c r="T51" s="56">
        <f t="shared" si="4"/>
        <v>0</v>
      </c>
      <c r="U51" s="56">
        <f t="shared" si="5"/>
        <v>0</v>
      </c>
      <c r="V51" s="56">
        <f t="shared" si="6"/>
        <v>0</v>
      </c>
      <c r="W51" s="56">
        <f t="shared" si="7"/>
        <v>0</v>
      </c>
      <c r="X51" s="56">
        <f t="shared" si="8"/>
        <v>0</v>
      </c>
      <c r="Y51" s="56">
        <f t="shared" si="9"/>
        <v>0</v>
      </c>
    </row>
    <row r="52" spans="2:25" x14ac:dyDescent="0.25">
      <c r="B52" s="82"/>
      <c r="C52" s="93">
        <f>'T1 2024'!C55</f>
        <v>44</v>
      </c>
      <c r="D52" s="95">
        <f>'T1 2024'!D55</f>
        <v>0</v>
      </c>
      <c r="E52" s="142">
        <f>'T1 2024'!E55</f>
        <v>0</v>
      </c>
      <c r="F52" s="142">
        <f>'T1 2024'!F55</f>
        <v>0</v>
      </c>
      <c r="G52" s="91">
        <f>'T1 2024'!G55</f>
        <v>0</v>
      </c>
      <c r="H52" s="740"/>
      <c r="I52" s="148">
        <f>'Fin SBA REC Sheet'!AF54</f>
        <v>0</v>
      </c>
      <c r="J52" s="149">
        <f>'PAT REC Sheet'!AG55/5</f>
        <v>0</v>
      </c>
      <c r="K52" s="150"/>
      <c r="L52" s="151"/>
      <c r="M52" s="739"/>
      <c r="N52" s="152">
        <f t="shared" si="1"/>
        <v>0</v>
      </c>
      <c r="O52" s="86"/>
      <c r="P52" s="92">
        <f t="shared" si="2"/>
        <v>0</v>
      </c>
      <c r="Q52" s="604"/>
      <c r="R52" s="84"/>
      <c r="S52" s="56">
        <f t="shared" si="3"/>
        <v>0</v>
      </c>
      <c r="T52" s="56">
        <f t="shared" si="4"/>
        <v>0</v>
      </c>
      <c r="U52" s="56">
        <f t="shared" si="5"/>
        <v>0</v>
      </c>
      <c r="V52" s="56">
        <f t="shared" si="6"/>
        <v>0</v>
      </c>
      <c r="W52" s="56">
        <f t="shared" si="7"/>
        <v>0</v>
      </c>
      <c r="X52" s="56">
        <f t="shared" si="8"/>
        <v>0</v>
      </c>
      <c r="Y52" s="56">
        <f t="shared" si="9"/>
        <v>0</v>
      </c>
    </row>
    <row r="53" spans="2:25" x14ac:dyDescent="0.25">
      <c r="B53" s="82"/>
      <c r="C53" s="93">
        <f>'T1 2024'!C56</f>
        <v>45</v>
      </c>
      <c r="D53" s="95">
        <f>'T1 2024'!D56</f>
        <v>0</v>
      </c>
      <c r="E53" s="142">
        <f>'T1 2024'!E56</f>
        <v>0</v>
      </c>
      <c r="F53" s="142">
        <f>'T1 2024'!F56</f>
        <v>0</v>
      </c>
      <c r="G53" s="91">
        <f>'T1 2024'!G56</f>
        <v>0</v>
      </c>
      <c r="H53" s="740"/>
      <c r="I53" s="148">
        <f>'Fin SBA REC Sheet'!AF55</f>
        <v>0</v>
      </c>
      <c r="J53" s="149">
        <f>'PAT REC Sheet'!AG56/5</f>
        <v>0</v>
      </c>
      <c r="K53" s="150"/>
      <c r="L53" s="151"/>
      <c r="M53" s="739"/>
      <c r="N53" s="152">
        <f t="shared" si="1"/>
        <v>0</v>
      </c>
      <c r="O53" s="86"/>
      <c r="P53" s="92">
        <f t="shared" si="2"/>
        <v>0</v>
      </c>
      <c r="Q53" s="604"/>
      <c r="R53" s="84"/>
      <c r="S53" s="56">
        <f t="shared" si="3"/>
        <v>0</v>
      </c>
      <c r="T53" s="56">
        <f t="shared" si="4"/>
        <v>0</v>
      </c>
      <c r="U53" s="56">
        <f t="shared" si="5"/>
        <v>0</v>
      </c>
      <c r="V53" s="56">
        <f t="shared" si="6"/>
        <v>0</v>
      </c>
      <c r="W53" s="56">
        <f t="shared" si="7"/>
        <v>0</v>
      </c>
      <c r="X53" s="56">
        <f t="shared" si="8"/>
        <v>0</v>
      </c>
      <c r="Y53" s="56">
        <f t="shared" si="9"/>
        <v>0</v>
      </c>
    </row>
    <row r="54" spans="2:25" x14ac:dyDescent="0.25">
      <c r="B54" s="82"/>
      <c r="C54" s="93">
        <f>'T1 2024'!C57</f>
        <v>46</v>
      </c>
      <c r="D54" s="95">
        <f>'T1 2024'!D57</f>
        <v>0</v>
      </c>
      <c r="E54" s="142">
        <f>'T1 2024'!E57</f>
        <v>0</v>
      </c>
      <c r="F54" s="142">
        <f>'T1 2024'!F57</f>
        <v>0</v>
      </c>
      <c r="G54" s="91">
        <f>'T1 2024'!G57</f>
        <v>0</v>
      </c>
      <c r="H54" s="740"/>
      <c r="I54" s="148">
        <f>'Fin SBA REC Sheet'!AF56</f>
        <v>0</v>
      </c>
      <c r="J54" s="149">
        <f>'PAT REC Sheet'!AG57/5</f>
        <v>0</v>
      </c>
      <c r="K54" s="150"/>
      <c r="L54" s="151"/>
      <c r="M54" s="739"/>
      <c r="N54" s="152">
        <f t="shared" si="1"/>
        <v>0</v>
      </c>
      <c r="O54" s="86"/>
      <c r="P54" s="92">
        <f t="shared" si="2"/>
        <v>0</v>
      </c>
      <c r="Q54" s="604"/>
      <c r="R54" s="84"/>
      <c r="S54" s="56">
        <f t="shared" si="3"/>
        <v>0</v>
      </c>
      <c r="T54" s="56">
        <f t="shared" si="4"/>
        <v>0</v>
      </c>
      <c r="U54" s="56">
        <f t="shared" si="5"/>
        <v>0</v>
      </c>
      <c r="V54" s="56">
        <f t="shared" si="6"/>
        <v>0</v>
      </c>
      <c r="W54" s="56">
        <f t="shared" si="7"/>
        <v>0</v>
      </c>
      <c r="X54" s="56">
        <f t="shared" si="8"/>
        <v>0</v>
      </c>
      <c r="Y54" s="56">
        <f t="shared" si="9"/>
        <v>0</v>
      </c>
    </row>
    <row r="55" spans="2:25" x14ac:dyDescent="0.25">
      <c r="B55" s="82"/>
      <c r="C55" s="93">
        <f>'T1 2024'!C58</f>
        <v>47</v>
      </c>
      <c r="D55" s="95">
        <f>'T1 2024'!D58</f>
        <v>0</v>
      </c>
      <c r="E55" s="142">
        <f>'T1 2024'!E58</f>
        <v>0</v>
      </c>
      <c r="F55" s="142">
        <f>'T1 2024'!F58</f>
        <v>0</v>
      </c>
      <c r="G55" s="91">
        <f>'T1 2024'!G58</f>
        <v>0</v>
      </c>
      <c r="H55" s="740"/>
      <c r="I55" s="148">
        <f>'Fin SBA REC Sheet'!AF57</f>
        <v>0</v>
      </c>
      <c r="J55" s="149">
        <f>'PAT REC Sheet'!AG58/5</f>
        <v>0</v>
      </c>
      <c r="K55" s="150"/>
      <c r="L55" s="151"/>
      <c r="M55" s="739"/>
      <c r="N55" s="152">
        <f t="shared" si="1"/>
        <v>0</v>
      </c>
      <c r="O55" s="86"/>
      <c r="P55" s="92">
        <f t="shared" si="2"/>
        <v>0</v>
      </c>
      <c r="Q55" s="604"/>
      <c r="R55" s="84"/>
      <c r="S55" s="56">
        <f t="shared" si="3"/>
        <v>0</v>
      </c>
      <c r="T55" s="56">
        <f t="shared" si="4"/>
        <v>0</v>
      </c>
      <c r="U55" s="56">
        <f t="shared" si="5"/>
        <v>0</v>
      </c>
      <c r="V55" s="56">
        <f t="shared" si="6"/>
        <v>0</v>
      </c>
      <c r="W55" s="56">
        <f t="shared" si="7"/>
        <v>0</v>
      </c>
      <c r="X55" s="56">
        <f t="shared" si="8"/>
        <v>0</v>
      </c>
      <c r="Y55" s="56">
        <f t="shared" si="9"/>
        <v>0</v>
      </c>
    </row>
    <row r="56" spans="2:25" x14ac:dyDescent="0.25">
      <c r="B56" s="82"/>
      <c r="C56" s="93">
        <f>'T1 2024'!C59</f>
        <v>48</v>
      </c>
      <c r="D56" s="95">
        <f>'T1 2024'!D59</f>
        <v>0</v>
      </c>
      <c r="E56" s="142">
        <f>'T1 2024'!E59</f>
        <v>0</v>
      </c>
      <c r="F56" s="142">
        <f>'T1 2024'!F59</f>
        <v>0</v>
      </c>
      <c r="G56" s="91">
        <f>'T1 2024'!G59</f>
        <v>0</v>
      </c>
      <c r="H56" s="740"/>
      <c r="I56" s="148">
        <f>'Fin SBA REC Sheet'!AF58</f>
        <v>0</v>
      </c>
      <c r="J56" s="149">
        <f>'PAT REC Sheet'!AG59/5</f>
        <v>0</v>
      </c>
      <c r="K56" s="150"/>
      <c r="L56" s="151"/>
      <c r="M56" s="739"/>
      <c r="N56" s="152">
        <f t="shared" si="1"/>
        <v>0</v>
      </c>
      <c r="O56" s="86"/>
      <c r="P56" s="92">
        <f t="shared" si="2"/>
        <v>0</v>
      </c>
      <c r="Q56" s="604"/>
      <c r="R56" s="84"/>
      <c r="S56" s="56">
        <f t="shared" si="3"/>
        <v>0</v>
      </c>
      <c r="T56" s="56">
        <f t="shared" si="4"/>
        <v>0</v>
      </c>
      <c r="U56" s="56">
        <f t="shared" si="5"/>
        <v>0</v>
      </c>
      <c r="V56" s="56">
        <f t="shared" si="6"/>
        <v>0</v>
      </c>
      <c r="W56" s="56">
        <f t="shared" si="7"/>
        <v>0</v>
      </c>
      <c r="X56" s="56">
        <f t="shared" si="8"/>
        <v>0</v>
      </c>
      <c r="Y56" s="56">
        <f t="shared" si="9"/>
        <v>0</v>
      </c>
    </row>
    <row r="57" spans="2:25" x14ac:dyDescent="0.25">
      <c r="B57" s="82"/>
      <c r="C57" s="93">
        <f>'T1 2024'!C60</f>
        <v>49</v>
      </c>
      <c r="D57" s="95">
        <f>'T1 2024'!D60</f>
        <v>0</v>
      </c>
      <c r="E57" s="142">
        <f>'T1 2024'!E60</f>
        <v>0</v>
      </c>
      <c r="F57" s="142">
        <f>'T1 2024'!F60</f>
        <v>0</v>
      </c>
      <c r="G57" s="91">
        <f>'T1 2024'!G60</f>
        <v>0</v>
      </c>
      <c r="H57" s="740"/>
      <c r="I57" s="148">
        <f>'Fin SBA REC Sheet'!AF59</f>
        <v>0</v>
      </c>
      <c r="J57" s="149">
        <f>'PAT REC Sheet'!AG60/5</f>
        <v>0</v>
      </c>
      <c r="K57" s="150"/>
      <c r="L57" s="151"/>
      <c r="M57" s="739"/>
      <c r="N57" s="152">
        <f t="shared" si="1"/>
        <v>0</v>
      </c>
      <c r="O57" s="86"/>
      <c r="P57" s="92">
        <f t="shared" si="2"/>
        <v>0</v>
      </c>
      <c r="Q57" s="604"/>
      <c r="R57" s="84"/>
      <c r="S57" s="56">
        <f t="shared" si="3"/>
        <v>0</v>
      </c>
      <c r="T57" s="56">
        <f t="shared" si="4"/>
        <v>0</v>
      </c>
      <c r="U57" s="56">
        <f t="shared" si="5"/>
        <v>0</v>
      </c>
      <c r="V57" s="56">
        <f t="shared" si="6"/>
        <v>0</v>
      </c>
      <c r="W57" s="56">
        <f t="shared" si="7"/>
        <v>0</v>
      </c>
      <c r="X57" s="56">
        <f t="shared" si="8"/>
        <v>0</v>
      </c>
      <c r="Y57" s="56">
        <f t="shared" si="9"/>
        <v>0</v>
      </c>
    </row>
    <row r="58" spans="2:25" x14ac:dyDescent="0.25">
      <c r="B58" s="82"/>
      <c r="C58" s="93">
        <f>'T1 2024'!C61</f>
        <v>50</v>
      </c>
      <c r="D58" s="95">
        <f>'T1 2024'!D61</f>
        <v>0</v>
      </c>
      <c r="E58" s="142">
        <f>'T1 2024'!E61</f>
        <v>0</v>
      </c>
      <c r="F58" s="142">
        <f>'T1 2024'!F61</f>
        <v>0</v>
      </c>
      <c r="G58" s="91">
        <f>'T1 2024'!G61</f>
        <v>0</v>
      </c>
      <c r="H58" s="740"/>
      <c r="I58" s="148">
        <f>'Fin SBA REC Sheet'!AF60</f>
        <v>0</v>
      </c>
      <c r="J58" s="149">
        <f>'PAT REC Sheet'!AG61/5</f>
        <v>0</v>
      </c>
      <c r="K58" s="150"/>
      <c r="L58" s="151"/>
      <c r="M58" s="739"/>
      <c r="N58" s="152">
        <f t="shared" si="1"/>
        <v>0</v>
      </c>
      <c r="O58" s="86"/>
      <c r="P58" s="92">
        <f t="shared" si="2"/>
        <v>0</v>
      </c>
      <c r="Q58" s="604"/>
      <c r="R58" s="84"/>
      <c r="S58" s="56">
        <f t="shared" si="3"/>
        <v>0</v>
      </c>
      <c r="T58" s="56">
        <f t="shared" si="4"/>
        <v>0</v>
      </c>
      <c r="U58" s="56">
        <f t="shared" si="5"/>
        <v>0</v>
      </c>
      <c r="V58" s="56">
        <f t="shared" si="6"/>
        <v>0</v>
      </c>
      <c r="W58" s="56">
        <f t="shared" si="7"/>
        <v>0</v>
      </c>
      <c r="X58" s="56">
        <f t="shared" si="8"/>
        <v>0</v>
      </c>
      <c r="Y58" s="56">
        <f t="shared" si="9"/>
        <v>0</v>
      </c>
    </row>
    <row r="59" spans="2:25" x14ac:dyDescent="0.25">
      <c r="B59" s="82"/>
      <c r="C59" s="93">
        <f>'T1 2024'!C62</f>
        <v>51</v>
      </c>
      <c r="D59" s="95">
        <f>'T1 2024'!D62</f>
        <v>0</v>
      </c>
      <c r="E59" s="142">
        <f>'T1 2024'!E62</f>
        <v>0</v>
      </c>
      <c r="F59" s="142">
        <f>'T1 2024'!F62</f>
        <v>0</v>
      </c>
      <c r="G59" s="91">
        <f>'T1 2024'!G62</f>
        <v>0</v>
      </c>
      <c r="H59" s="740"/>
      <c r="I59" s="148">
        <f>'Fin SBA REC Sheet'!AF61</f>
        <v>0</v>
      </c>
      <c r="J59" s="149">
        <f>'PAT REC Sheet'!AG62/5</f>
        <v>0</v>
      </c>
      <c r="K59" s="150"/>
      <c r="L59" s="151"/>
      <c r="M59" s="739"/>
      <c r="N59" s="152">
        <f t="shared" si="1"/>
        <v>0</v>
      </c>
      <c r="O59" s="86"/>
      <c r="P59" s="92">
        <f t="shared" si="2"/>
        <v>0</v>
      </c>
      <c r="Q59" s="604"/>
      <c r="R59" s="84"/>
      <c r="S59" s="56">
        <f t="shared" si="3"/>
        <v>0</v>
      </c>
      <c r="T59" s="56">
        <f t="shared" si="4"/>
        <v>0</v>
      </c>
      <c r="U59" s="56">
        <f t="shared" si="5"/>
        <v>0</v>
      </c>
      <c r="V59" s="56">
        <f t="shared" si="6"/>
        <v>0</v>
      </c>
      <c r="W59" s="56">
        <f t="shared" si="7"/>
        <v>0</v>
      </c>
      <c r="X59" s="56">
        <f t="shared" si="8"/>
        <v>0</v>
      </c>
      <c r="Y59" s="56">
        <f t="shared" si="9"/>
        <v>0</v>
      </c>
    </row>
    <row r="60" spans="2:25" x14ac:dyDescent="0.25">
      <c r="B60" s="82"/>
      <c r="C60" s="93">
        <f>'T1 2024'!C63</f>
        <v>52</v>
      </c>
      <c r="D60" s="95">
        <f>'T1 2024'!D63</f>
        <v>0</v>
      </c>
      <c r="E60" s="142">
        <f>'T1 2024'!E63</f>
        <v>0</v>
      </c>
      <c r="F60" s="142">
        <f>'T1 2024'!F63</f>
        <v>0</v>
      </c>
      <c r="G60" s="91">
        <f>'T1 2024'!G63</f>
        <v>0</v>
      </c>
      <c r="H60" s="740"/>
      <c r="I60" s="148">
        <f>'Fin SBA REC Sheet'!AF62</f>
        <v>0</v>
      </c>
      <c r="J60" s="149">
        <f>'PAT REC Sheet'!AG63/5</f>
        <v>0</v>
      </c>
      <c r="K60" s="150"/>
      <c r="L60" s="151"/>
      <c r="M60" s="739"/>
      <c r="N60" s="152">
        <f t="shared" si="1"/>
        <v>0</v>
      </c>
      <c r="O60" s="86"/>
      <c r="P60" s="92">
        <f t="shared" si="2"/>
        <v>0</v>
      </c>
      <c r="Q60" s="604"/>
      <c r="R60" s="84"/>
      <c r="S60" s="56">
        <f t="shared" si="3"/>
        <v>0</v>
      </c>
      <c r="T60" s="56">
        <f t="shared" si="4"/>
        <v>0</v>
      </c>
      <c r="U60" s="56">
        <f t="shared" si="5"/>
        <v>0</v>
      </c>
      <c r="V60" s="56">
        <f t="shared" si="6"/>
        <v>0</v>
      </c>
      <c r="W60" s="56">
        <f t="shared" si="7"/>
        <v>0</v>
      </c>
      <c r="X60" s="56">
        <f t="shared" si="8"/>
        <v>0</v>
      </c>
      <c r="Y60" s="56">
        <f t="shared" si="9"/>
        <v>0</v>
      </c>
    </row>
    <row r="61" spans="2:25" x14ac:dyDescent="0.25">
      <c r="B61" s="82"/>
      <c r="C61" s="93">
        <f>'T1 2024'!C64</f>
        <v>53</v>
      </c>
      <c r="D61" s="95">
        <f>'T1 2024'!D64</f>
        <v>0</v>
      </c>
      <c r="E61" s="142">
        <f>'T1 2024'!E64</f>
        <v>0</v>
      </c>
      <c r="F61" s="142">
        <f>'T1 2024'!F64</f>
        <v>0</v>
      </c>
      <c r="G61" s="91">
        <f>'T1 2024'!G64</f>
        <v>0</v>
      </c>
      <c r="H61" s="740"/>
      <c r="I61" s="148">
        <f>'Fin SBA REC Sheet'!AF63</f>
        <v>0</v>
      </c>
      <c r="J61" s="149">
        <f>'PAT REC Sheet'!AG64/5</f>
        <v>0</v>
      </c>
      <c r="K61" s="150"/>
      <c r="L61" s="151"/>
      <c r="M61" s="739"/>
      <c r="N61" s="152">
        <f t="shared" si="1"/>
        <v>0</v>
      </c>
      <c r="O61" s="86"/>
      <c r="P61" s="92">
        <f t="shared" si="2"/>
        <v>0</v>
      </c>
      <c r="Q61" s="604"/>
      <c r="R61" s="84"/>
      <c r="S61" s="56">
        <f t="shared" si="3"/>
        <v>0</v>
      </c>
      <c r="T61" s="56">
        <f t="shared" si="4"/>
        <v>0</v>
      </c>
      <c r="U61" s="56">
        <f t="shared" si="5"/>
        <v>0</v>
      </c>
      <c r="V61" s="56">
        <f t="shared" si="6"/>
        <v>0</v>
      </c>
      <c r="W61" s="56">
        <f t="shared" si="7"/>
        <v>0</v>
      </c>
      <c r="X61" s="56">
        <f t="shared" si="8"/>
        <v>0</v>
      </c>
      <c r="Y61" s="56">
        <f t="shared" si="9"/>
        <v>0</v>
      </c>
    </row>
    <row r="62" spans="2:25" x14ac:dyDescent="0.25">
      <c r="B62" s="82"/>
      <c r="C62" s="93">
        <f>'T1 2024'!C65</f>
        <v>54</v>
      </c>
      <c r="D62" s="95">
        <f>'T1 2024'!D65</f>
        <v>0</v>
      </c>
      <c r="E62" s="142">
        <f>'T1 2024'!E65</f>
        <v>0</v>
      </c>
      <c r="F62" s="142">
        <f>'T1 2024'!F65</f>
        <v>0</v>
      </c>
      <c r="G62" s="91">
        <f>'T1 2024'!G65</f>
        <v>0</v>
      </c>
      <c r="H62" s="740"/>
      <c r="I62" s="148">
        <f>'Fin SBA REC Sheet'!AF64</f>
        <v>0</v>
      </c>
      <c r="J62" s="149">
        <f>'PAT REC Sheet'!AG65/5</f>
        <v>0</v>
      </c>
      <c r="K62" s="150"/>
      <c r="L62" s="151"/>
      <c r="M62" s="739"/>
      <c r="N62" s="152">
        <f t="shared" si="1"/>
        <v>0</v>
      </c>
      <c r="O62" s="86"/>
      <c r="P62" s="92">
        <f t="shared" si="2"/>
        <v>0</v>
      </c>
      <c r="Q62" s="604"/>
      <c r="R62" s="84"/>
      <c r="S62" s="56">
        <f t="shared" si="3"/>
        <v>0</v>
      </c>
      <c r="T62" s="56">
        <f t="shared" si="4"/>
        <v>0</v>
      </c>
      <c r="U62" s="56">
        <f t="shared" si="5"/>
        <v>0</v>
      </c>
      <c r="V62" s="56">
        <f t="shared" si="6"/>
        <v>0</v>
      </c>
      <c r="W62" s="56">
        <f t="shared" si="7"/>
        <v>0</v>
      </c>
      <c r="X62" s="56">
        <f t="shared" si="8"/>
        <v>0</v>
      </c>
      <c r="Y62" s="56">
        <f t="shared" si="9"/>
        <v>0</v>
      </c>
    </row>
    <row r="63" spans="2:25" x14ac:dyDescent="0.25">
      <c r="B63" s="82"/>
      <c r="C63" s="93">
        <f>'T1 2024'!C66</f>
        <v>55</v>
      </c>
      <c r="D63" s="95">
        <f>'T1 2024'!D66</f>
        <v>0</v>
      </c>
      <c r="E63" s="142">
        <f>'T1 2024'!E66</f>
        <v>0</v>
      </c>
      <c r="F63" s="142">
        <f>'T1 2024'!F66</f>
        <v>0</v>
      </c>
      <c r="G63" s="91">
        <f>'T1 2024'!G66</f>
        <v>0</v>
      </c>
      <c r="H63" s="740"/>
      <c r="I63" s="148">
        <f>'Fin SBA REC Sheet'!AF65</f>
        <v>0</v>
      </c>
      <c r="J63" s="149">
        <f>'PAT REC Sheet'!AG66/5</f>
        <v>0</v>
      </c>
      <c r="K63" s="150"/>
      <c r="L63" s="151"/>
      <c r="M63" s="739"/>
      <c r="N63" s="152">
        <f t="shared" si="1"/>
        <v>0</v>
      </c>
      <c r="O63" s="86"/>
      <c r="P63" s="92">
        <f t="shared" si="2"/>
        <v>0</v>
      </c>
      <c r="Q63" s="604"/>
      <c r="R63" s="84"/>
      <c r="S63" s="56">
        <f t="shared" si="3"/>
        <v>0</v>
      </c>
      <c r="T63" s="56">
        <f t="shared" si="4"/>
        <v>0</v>
      </c>
      <c r="U63" s="56">
        <f t="shared" si="5"/>
        <v>0</v>
      </c>
      <c r="V63" s="56">
        <f t="shared" si="6"/>
        <v>0</v>
      </c>
      <c r="W63" s="56">
        <f t="shared" si="7"/>
        <v>0</v>
      </c>
      <c r="X63" s="56">
        <f t="shared" si="8"/>
        <v>0</v>
      </c>
      <c r="Y63" s="56">
        <f t="shared" si="9"/>
        <v>0</v>
      </c>
    </row>
    <row r="64" spans="2:25" x14ac:dyDescent="0.25">
      <c r="B64" s="82"/>
      <c r="C64" s="93">
        <f>'T1 2024'!C67</f>
        <v>56</v>
      </c>
      <c r="D64" s="95">
        <f>'T1 2024'!D67</f>
        <v>0</v>
      </c>
      <c r="E64" s="142">
        <f>'T1 2024'!E67</f>
        <v>0</v>
      </c>
      <c r="F64" s="142">
        <f>'T1 2024'!F67</f>
        <v>0</v>
      </c>
      <c r="G64" s="91">
        <f>'T1 2024'!G67</f>
        <v>0</v>
      </c>
      <c r="H64" s="740"/>
      <c r="I64" s="148">
        <f>'Fin SBA REC Sheet'!AF66</f>
        <v>0</v>
      </c>
      <c r="J64" s="149">
        <f>'PAT REC Sheet'!AG67/5</f>
        <v>0</v>
      </c>
      <c r="K64" s="150"/>
      <c r="L64" s="151"/>
      <c r="M64" s="739"/>
      <c r="N64" s="152">
        <f t="shared" si="1"/>
        <v>0</v>
      </c>
      <c r="O64" s="86"/>
      <c r="P64" s="92">
        <f t="shared" si="2"/>
        <v>0</v>
      </c>
      <c r="Q64" s="604"/>
      <c r="R64" s="84"/>
      <c r="S64" s="56">
        <f t="shared" si="3"/>
        <v>0</v>
      </c>
      <c r="T64" s="56">
        <f t="shared" si="4"/>
        <v>0</v>
      </c>
      <c r="U64" s="56">
        <f t="shared" si="5"/>
        <v>0</v>
      </c>
      <c r="V64" s="56">
        <f t="shared" si="6"/>
        <v>0</v>
      </c>
      <c r="W64" s="56">
        <f t="shared" si="7"/>
        <v>0</v>
      </c>
      <c r="X64" s="56">
        <f t="shared" si="8"/>
        <v>0</v>
      </c>
      <c r="Y64" s="56">
        <f t="shared" si="9"/>
        <v>0</v>
      </c>
    </row>
    <row r="65" spans="2:25" x14ac:dyDescent="0.25">
      <c r="B65" s="82"/>
      <c r="C65" s="93">
        <f>'T1 2024'!C68</f>
        <v>57</v>
      </c>
      <c r="D65" s="95">
        <f>'T1 2024'!D68</f>
        <v>0</v>
      </c>
      <c r="E65" s="142">
        <f>'T1 2024'!E68</f>
        <v>0</v>
      </c>
      <c r="F65" s="142">
        <f>'T1 2024'!F68</f>
        <v>0</v>
      </c>
      <c r="G65" s="91">
        <f>'T1 2024'!G68</f>
        <v>0</v>
      </c>
      <c r="H65" s="740"/>
      <c r="I65" s="148">
        <f>'Fin SBA REC Sheet'!AF67</f>
        <v>0</v>
      </c>
      <c r="J65" s="149">
        <f>'PAT REC Sheet'!AG68/5</f>
        <v>0</v>
      </c>
      <c r="K65" s="150"/>
      <c r="L65" s="151"/>
      <c r="M65" s="739"/>
      <c r="N65" s="152">
        <f t="shared" si="1"/>
        <v>0</v>
      </c>
      <c r="O65" s="86"/>
      <c r="P65" s="92">
        <f t="shared" si="2"/>
        <v>0</v>
      </c>
      <c r="Q65" s="604"/>
      <c r="R65" s="84"/>
      <c r="S65" s="56">
        <f t="shared" si="3"/>
        <v>0</v>
      </c>
      <c r="T65" s="56">
        <f t="shared" si="4"/>
        <v>0</v>
      </c>
      <c r="U65" s="56">
        <f t="shared" si="5"/>
        <v>0</v>
      </c>
      <c r="V65" s="56">
        <f t="shared" si="6"/>
        <v>0</v>
      </c>
      <c r="W65" s="56">
        <f t="shared" si="7"/>
        <v>0</v>
      </c>
      <c r="X65" s="56">
        <f t="shared" si="8"/>
        <v>0</v>
      </c>
      <c r="Y65" s="56">
        <f t="shared" si="9"/>
        <v>0</v>
      </c>
    </row>
    <row r="66" spans="2:25" x14ac:dyDescent="0.25">
      <c r="B66" s="82"/>
      <c r="C66" s="93">
        <f>'T1 2024'!C69</f>
        <v>58</v>
      </c>
      <c r="D66" s="95">
        <f>'T1 2024'!D69</f>
        <v>0</v>
      </c>
      <c r="E66" s="142">
        <f>'T1 2024'!E69</f>
        <v>0</v>
      </c>
      <c r="F66" s="142">
        <f>'T1 2024'!F69</f>
        <v>0</v>
      </c>
      <c r="G66" s="91">
        <f>'T1 2024'!G69</f>
        <v>0</v>
      </c>
      <c r="H66" s="740"/>
      <c r="I66" s="148">
        <f>'Fin SBA REC Sheet'!AF68</f>
        <v>0</v>
      </c>
      <c r="J66" s="149">
        <f>'PAT REC Sheet'!AG69/5</f>
        <v>0</v>
      </c>
      <c r="K66" s="150"/>
      <c r="L66" s="151"/>
      <c r="M66" s="739"/>
      <c r="N66" s="152">
        <f t="shared" si="1"/>
        <v>0</v>
      </c>
      <c r="O66" s="86"/>
      <c r="P66" s="92">
        <f t="shared" si="2"/>
        <v>0</v>
      </c>
      <c r="Q66" s="604"/>
      <c r="R66" s="84"/>
      <c r="S66" s="56">
        <f t="shared" si="3"/>
        <v>0</v>
      </c>
      <c r="T66" s="56">
        <f t="shared" si="4"/>
        <v>0</v>
      </c>
      <c r="U66" s="56">
        <f t="shared" si="5"/>
        <v>0</v>
      </c>
      <c r="V66" s="56">
        <f t="shared" si="6"/>
        <v>0</v>
      </c>
      <c r="W66" s="56">
        <f t="shared" si="7"/>
        <v>0</v>
      </c>
      <c r="X66" s="56">
        <f t="shared" si="8"/>
        <v>0</v>
      </c>
      <c r="Y66" s="56">
        <f t="shared" si="9"/>
        <v>0</v>
      </c>
    </row>
    <row r="67" spans="2:25" x14ac:dyDescent="0.25">
      <c r="B67" s="82"/>
      <c r="C67" s="93">
        <f>'T1 2024'!C70</f>
        <v>59</v>
      </c>
      <c r="D67" s="95">
        <f>'T1 2024'!D70</f>
        <v>0</v>
      </c>
      <c r="E67" s="142">
        <f>'T1 2024'!E70</f>
        <v>0</v>
      </c>
      <c r="F67" s="142">
        <f>'T1 2024'!F70</f>
        <v>0</v>
      </c>
      <c r="G67" s="91">
        <f>'T1 2024'!G70</f>
        <v>0</v>
      </c>
      <c r="H67" s="740"/>
      <c r="I67" s="148">
        <f>'Fin SBA REC Sheet'!AF69</f>
        <v>0</v>
      </c>
      <c r="J67" s="149">
        <f>'PAT REC Sheet'!AG70/5</f>
        <v>0</v>
      </c>
      <c r="K67" s="150"/>
      <c r="L67" s="151"/>
      <c r="M67" s="739"/>
      <c r="N67" s="152">
        <f t="shared" si="1"/>
        <v>0</v>
      </c>
      <c r="O67" s="86"/>
      <c r="P67" s="92">
        <f t="shared" si="2"/>
        <v>0</v>
      </c>
      <c r="Q67" s="604"/>
      <c r="R67" s="84"/>
      <c r="S67" s="56">
        <f t="shared" si="3"/>
        <v>0</v>
      </c>
      <c r="T67" s="56">
        <f t="shared" si="4"/>
        <v>0</v>
      </c>
      <c r="U67" s="56">
        <f t="shared" si="5"/>
        <v>0</v>
      </c>
      <c r="V67" s="56">
        <f t="shared" si="6"/>
        <v>0</v>
      </c>
      <c r="W67" s="56">
        <f t="shared" si="7"/>
        <v>0</v>
      </c>
      <c r="X67" s="56">
        <f t="shared" si="8"/>
        <v>0</v>
      </c>
      <c r="Y67" s="56">
        <f t="shared" si="9"/>
        <v>0</v>
      </c>
    </row>
    <row r="68" spans="2:25" x14ac:dyDescent="0.25">
      <c r="B68" s="82"/>
      <c r="C68" s="93">
        <f>'T1 2024'!C71</f>
        <v>60</v>
      </c>
      <c r="D68" s="95">
        <f>'T1 2024'!D71</f>
        <v>0</v>
      </c>
      <c r="E68" s="142">
        <f>'T1 2024'!E71</f>
        <v>0</v>
      </c>
      <c r="F68" s="142">
        <f>'T1 2024'!F71</f>
        <v>0</v>
      </c>
      <c r="G68" s="91">
        <f>'T1 2024'!G71</f>
        <v>0</v>
      </c>
      <c r="H68" s="740"/>
      <c r="I68" s="148">
        <f>'Fin SBA REC Sheet'!AF70</f>
        <v>0</v>
      </c>
      <c r="J68" s="149">
        <f>'PAT REC Sheet'!AG71/5</f>
        <v>0</v>
      </c>
      <c r="K68" s="150"/>
      <c r="L68" s="151"/>
      <c r="M68" s="739"/>
      <c r="N68" s="152">
        <f t="shared" si="1"/>
        <v>0</v>
      </c>
      <c r="O68" s="86"/>
      <c r="P68" s="92">
        <f t="shared" si="2"/>
        <v>0</v>
      </c>
      <c r="Q68" s="604"/>
      <c r="R68" s="84"/>
      <c r="S68" s="56">
        <f t="shared" si="3"/>
        <v>0</v>
      </c>
      <c r="T68" s="56">
        <f t="shared" si="4"/>
        <v>0</v>
      </c>
      <c r="U68" s="56">
        <f t="shared" si="5"/>
        <v>0</v>
      </c>
      <c r="V68" s="56">
        <f t="shared" si="6"/>
        <v>0</v>
      </c>
      <c r="W68" s="56">
        <f t="shared" si="7"/>
        <v>0</v>
      </c>
      <c r="X68" s="56">
        <f t="shared" si="8"/>
        <v>0</v>
      </c>
      <c r="Y68" s="56">
        <f t="shared" si="9"/>
        <v>0</v>
      </c>
    </row>
    <row r="69" spans="2:25" x14ac:dyDescent="0.25">
      <c r="B69" s="82"/>
      <c r="C69" s="93">
        <f>'T1 2024'!C72</f>
        <v>61</v>
      </c>
      <c r="D69" s="95">
        <f>'T1 2024'!D72</f>
        <v>0</v>
      </c>
      <c r="E69" s="142">
        <f>'T1 2024'!E72</f>
        <v>0</v>
      </c>
      <c r="F69" s="142">
        <f>'T1 2024'!F72</f>
        <v>0</v>
      </c>
      <c r="G69" s="91">
        <f>'T1 2024'!G72</f>
        <v>0</v>
      </c>
      <c r="H69" s="740"/>
      <c r="I69" s="148">
        <f>'Fin SBA REC Sheet'!AF71</f>
        <v>0</v>
      </c>
      <c r="J69" s="149">
        <f>'PAT REC Sheet'!AG72/5</f>
        <v>0</v>
      </c>
      <c r="K69" s="150"/>
      <c r="L69" s="151"/>
      <c r="M69" s="739"/>
      <c r="N69" s="152">
        <f t="shared" si="1"/>
        <v>0</v>
      </c>
      <c r="O69" s="86"/>
      <c r="P69" s="92">
        <f t="shared" si="2"/>
        <v>0</v>
      </c>
      <c r="Q69" s="604"/>
      <c r="R69" s="84"/>
      <c r="S69" s="56">
        <f t="shared" si="3"/>
        <v>0</v>
      </c>
      <c r="T69" s="56">
        <f t="shared" si="4"/>
        <v>0</v>
      </c>
      <c r="U69" s="56">
        <f t="shared" si="5"/>
        <v>0</v>
      </c>
      <c r="V69" s="56">
        <f t="shared" si="6"/>
        <v>0</v>
      </c>
      <c r="W69" s="56">
        <f t="shared" si="7"/>
        <v>0</v>
      </c>
      <c r="X69" s="56">
        <f t="shared" si="8"/>
        <v>0</v>
      </c>
      <c r="Y69" s="56">
        <f t="shared" si="9"/>
        <v>0</v>
      </c>
    </row>
    <row r="70" spans="2:25" x14ac:dyDescent="0.25">
      <c r="B70" s="82"/>
      <c r="C70" s="93">
        <f>'T1 2024'!C73</f>
        <v>62</v>
      </c>
      <c r="D70" s="95">
        <f>'T1 2024'!D73</f>
        <v>0</v>
      </c>
      <c r="E70" s="142">
        <f>'T1 2024'!E73</f>
        <v>0</v>
      </c>
      <c r="F70" s="142">
        <f>'T1 2024'!F73</f>
        <v>0</v>
      </c>
      <c r="G70" s="91">
        <f>'T1 2024'!G73</f>
        <v>0</v>
      </c>
      <c r="H70" s="740"/>
      <c r="I70" s="148">
        <f>'Fin SBA REC Sheet'!AF72</f>
        <v>0</v>
      </c>
      <c r="J70" s="149">
        <f>'PAT REC Sheet'!AG73/5</f>
        <v>0</v>
      </c>
      <c r="K70" s="150"/>
      <c r="L70" s="151"/>
      <c r="M70" s="739"/>
      <c r="N70" s="152">
        <f t="shared" si="1"/>
        <v>0</v>
      </c>
      <c r="O70" s="86"/>
      <c r="P70" s="92">
        <f t="shared" si="2"/>
        <v>0</v>
      </c>
      <c r="Q70" s="604"/>
      <c r="R70" s="84"/>
      <c r="S70" s="56">
        <f t="shared" si="3"/>
        <v>0</v>
      </c>
      <c r="T70" s="56">
        <f t="shared" si="4"/>
        <v>0</v>
      </c>
      <c r="U70" s="56">
        <f t="shared" si="5"/>
        <v>0</v>
      </c>
      <c r="V70" s="56">
        <f t="shared" si="6"/>
        <v>0</v>
      </c>
      <c r="W70" s="56">
        <f t="shared" si="7"/>
        <v>0</v>
      </c>
      <c r="X70" s="56">
        <f t="shared" si="8"/>
        <v>0</v>
      </c>
      <c r="Y70" s="56">
        <f t="shared" si="9"/>
        <v>0</v>
      </c>
    </row>
    <row r="71" spans="2:25" x14ac:dyDescent="0.25">
      <c r="B71" s="82"/>
      <c r="C71" s="93">
        <f>'T1 2024'!C74</f>
        <v>63</v>
      </c>
      <c r="D71" s="95">
        <f>'T1 2024'!D74</f>
        <v>0</v>
      </c>
      <c r="E71" s="142">
        <f>'T1 2024'!E74</f>
        <v>0</v>
      </c>
      <c r="F71" s="142">
        <f>'T1 2024'!F74</f>
        <v>0</v>
      </c>
      <c r="G71" s="91">
        <f>'T1 2024'!G74</f>
        <v>0</v>
      </c>
      <c r="H71" s="740"/>
      <c r="I71" s="148">
        <f>'Fin SBA REC Sheet'!AF73</f>
        <v>0</v>
      </c>
      <c r="J71" s="149">
        <f>'PAT REC Sheet'!AG74/5</f>
        <v>0</v>
      </c>
      <c r="K71" s="150"/>
      <c r="L71" s="151"/>
      <c r="M71" s="739"/>
      <c r="N71" s="152">
        <f t="shared" si="1"/>
        <v>0</v>
      </c>
      <c r="O71" s="86"/>
      <c r="P71" s="92">
        <f t="shared" si="2"/>
        <v>0</v>
      </c>
      <c r="Q71" s="604"/>
      <c r="R71" s="84"/>
      <c r="S71" s="56">
        <f t="shared" si="3"/>
        <v>0</v>
      </c>
      <c r="T71" s="56">
        <f t="shared" si="4"/>
        <v>0</v>
      </c>
      <c r="U71" s="56">
        <f t="shared" si="5"/>
        <v>0</v>
      </c>
      <c r="V71" s="56">
        <f t="shared" si="6"/>
        <v>0</v>
      </c>
      <c r="W71" s="56">
        <f t="shared" si="7"/>
        <v>0</v>
      </c>
      <c r="X71" s="56">
        <f t="shared" si="8"/>
        <v>0</v>
      </c>
      <c r="Y71" s="56">
        <f t="shared" si="9"/>
        <v>0</v>
      </c>
    </row>
    <row r="72" spans="2:25" x14ac:dyDescent="0.25">
      <c r="B72" s="82"/>
      <c r="C72" s="93">
        <f>'T1 2024'!C75</f>
        <v>64</v>
      </c>
      <c r="D72" s="95">
        <f>'T1 2024'!D75</f>
        <v>0</v>
      </c>
      <c r="E72" s="142">
        <f>'T1 2024'!E75</f>
        <v>0</v>
      </c>
      <c r="F72" s="142">
        <f>'T1 2024'!F75</f>
        <v>0</v>
      </c>
      <c r="G72" s="91">
        <f>'T1 2024'!G75</f>
        <v>0</v>
      </c>
      <c r="H72" s="740"/>
      <c r="I72" s="148">
        <f>'Fin SBA REC Sheet'!AF74</f>
        <v>0</v>
      </c>
      <c r="J72" s="149">
        <f>'PAT REC Sheet'!AG75/5</f>
        <v>0</v>
      </c>
      <c r="K72" s="150"/>
      <c r="L72" s="151"/>
      <c r="M72" s="739"/>
      <c r="N72" s="152">
        <f t="shared" si="1"/>
        <v>0</v>
      </c>
      <c r="O72" s="86"/>
      <c r="P72" s="92">
        <f t="shared" si="2"/>
        <v>0</v>
      </c>
      <c r="Q72" s="604"/>
      <c r="R72" s="84"/>
      <c r="S72" s="56">
        <f t="shared" si="3"/>
        <v>0</v>
      </c>
      <c r="T72" s="56">
        <f t="shared" si="4"/>
        <v>0</v>
      </c>
      <c r="U72" s="56">
        <f t="shared" si="5"/>
        <v>0</v>
      </c>
      <c r="V72" s="56">
        <f t="shared" si="6"/>
        <v>0</v>
      </c>
      <c r="W72" s="56">
        <f t="shared" si="7"/>
        <v>0</v>
      </c>
      <c r="X72" s="56">
        <f t="shared" si="8"/>
        <v>0</v>
      </c>
      <c r="Y72" s="56">
        <f t="shared" si="9"/>
        <v>0</v>
      </c>
    </row>
    <row r="73" spans="2:25" x14ac:dyDescent="0.25">
      <c r="B73" s="82"/>
      <c r="C73" s="93">
        <f>'T1 2024'!C76</f>
        <v>65</v>
      </c>
      <c r="D73" s="95">
        <f>'T1 2024'!D76</f>
        <v>0</v>
      </c>
      <c r="E73" s="142">
        <f>'T1 2024'!E76</f>
        <v>0</v>
      </c>
      <c r="F73" s="142">
        <f>'T1 2024'!F76</f>
        <v>0</v>
      </c>
      <c r="G73" s="91">
        <f>'T1 2024'!G76</f>
        <v>0</v>
      </c>
      <c r="H73" s="740"/>
      <c r="I73" s="148">
        <f>'Fin SBA REC Sheet'!AF75</f>
        <v>0</v>
      </c>
      <c r="J73" s="149">
        <f>'PAT REC Sheet'!AG76/5</f>
        <v>0</v>
      </c>
      <c r="K73" s="150"/>
      <c r="L73" s="151"/>
      <c r="M73" s="739"/>
      <c r="N73" s="152">
        <f t="shared" si="1"/>
        <v>0</v>
      </c>
      <c r="O73" s="86"/>
      <c r="P73" s="92">
        <f t="shared" si="2"/>
        <v>0</v>
      </c>
      <c r="Q73" s="604"/>
      <c r="R73" s="84"/>
      <c r="S73" s="56">
        <f t="shared" si="3"/>
        <v>0</v>
      </c>
      <c r="T73" s="56">
        <f t="shared" si="4"/>
        <v>0</v>
      </c>
      <c r="U73" s="56">
        <f t="shared" si="5"/>
        <v>0</v>
      </c>
      <c r="V73" s="56">
        <f t="shared" si="6"/>
        <v>0</v>
      </c>
      <c r="W73" s="56">
        <f t="shared" si="7"/>
        <v>0</v>
      </c>
      <c r="X73" s="56">
        <f t="shared" si="8"/>
        <v>0</v>
      </c>
      <c r="Y73" s="56">
        <f t="shared" si="9"/>
        <v>0</v>
      </c>
    </row>
    <row r="74" spans="2:25" x14ac:dyDescent="0.25">
      <c r="B74" s="82"/>
      <c r="C74" s="93">
        <f>'T1 2024'!C77</f>
        <v>66</v>
      </c>
      <c r="D74" s="95">
        <f>'T1 2024'!D77</f>
        <v>0</v>
      </c>
      <c r="E74" s="142">
        <f>'T1 2024'!E77</f>
        <v>0</v>
      </c>
      <c r="F74" s="142">
        <f>'T1 2024'!F77</f>
        <v>0</v>
      </c>
      <c r="G74" s="91">
        <f>'T1 2024'!G77</f>
        <v>0</v>
      </c>
      <c r="H74" s="740"/>
      <c r="I74" s="148">
        <f>'Fin SBA REC Sheet'!AF76</f>
        <v>0</v>
      </c>
      <c r="J74" s="149">
        <f>'PAT REC Sheet'!AG77/5</f>
        <v>0</v>
      </c>
      <c r="K74" s="150"/>
      <c r="L74" s="151"/>
      <c r="M74" s="739"/>
      <c r="N74" s="152">
        <f t="shared" si="1"/>
        <v>0</v>
      </c>
      <c r="O74" s="86"/>
      <c r="P74" s="92">
        <f t="shared" si="2"/>
        <v>0</v>
      </c>
      <c r="Q74" s="604"/>
      <c r="R74" s="84"/>
      <c r="S74" s="56">
        <f t="shared" si="3"/>
        <v>0</v>
      </c>
      <c r="T74" s="56">
        <f t="shared" si="4"/>
        <v>0</v>
      </c>
      <c r="U74" s="56">
        <f t="shared" si="5"/>
        <v>0</v>
      </c>
      <c r="V74" s="56">
        <f t="shared" si="6"/>
        <v>0</v>
      </c>
      <c r="W74" s="56">
        <f t="shared" si="7"/>
        <v>0</v>
      </c>
      <c r="X74" s="56">
        <f t="shared" si="8"/>
        <v>0</v>
      </c>
      <c r="Y74" s="56">
        <f t="shared" si="9"/>
        <v>0</v>
      </c>
    </row>
    <row r="75" spans="2:25" x14ac:dyDescent="0.25">
      <c r="B75" s="82"/>
      <c r="C75" s="93">
        <f>'T1 2024'!C78</f>
        <v>67</v>
      </c>
      <c r="D75" s="95">
        <f>'T1 2024'!D78</f>
        <v>0</v>
      </c>
      <c r="E75" s="142">
        <f>'T1 2024'!E78</f>
        <v>0</v>
      </c>
      <c r="F75" s="142">
        <f>'T1 2024'!F78</f>
        <v>0</v>
      </c>
      <c r="G75" s="91">
        <f>'T1 2024'!G78</f>
        <v>0</v>
      </c>
      <c r="H75" s="740"/>
      <c r="I75" s="148">
        <f>'Fin SBA REC Sheet'!AF77</f>
        <v>0</v>
      </c>
      <c r="J75" s="149">
        <f>'PAT REC Sheet'!AG78/5</f>
        <v>0</v>
      </c>
      <c r="K75" s="150"/>
      <c r="L75" s="151"/>
      <c r="M75" s="739"/>
      <c r="N75" s="152">
        <f t="shared" ref="N75:N138" si="10">I75+J75+K75+L75</f>
        <v>0</v>
      </c>
      <c r="O75" s="86"/>
      <c r="P75" s="92">
        <f t="shared" ref="P75:P138" si="11">I75+J75+K75+L75</f>
        <v>0</v>
      </c>
      <c r="Q75" s="604"/>
      <c r="R75" s="84"/>
      <c r="S75" s="56">
        <f t="shared" si="3"/>
        <v>0</v>
      </c>
      <c r="T75" s="56">
        <f t="shared" si="4"/>
        <v>0</v>
      </c>
      <c r="U75" s="56">
        <f t="shared" si="5"/>
        <v>0</v>
      </c>
      <c r="V75" s="56">
        <f t="shared" si="6"/>
        <v>0</v>
      </c>
      <c r="W75" s="56">
        <f t="shared" si="7"/>
        <v>0</v>
      </c>
      <c r="X75" s="56">
        <f t="shared" si="8"/>
        <v>0</v>
      </c>
      <c r="Y75" s="56">
        <f t="shared" si="9"/>
        <v>0</v>
      </c>
    </row>
    <row r="76" spans="2:25" x14ac:dyDescent="0.25">
      <c r="B76" s="82"/>
      <c r="C76" s="93">
        <f>'T1 2024'!C79</f>
        <v>68</v>
      </c>
      <c r="D76" s="95">
        <f>'T1 2024'!D79</f>
        <v>0</v>
      </c>
      <c r="E76" s="142">
        <f>'T1 2024'!E79</f>
        <v>0</v>
      </c>
      <c r="F76" s="142">
        <f>'T1 2024'!F79</f>
        <v>0</v>
      </c>
      <c r="G76" s="91">
        <f>'T1 2024'!G79</f>
        <v>0</v>
      </c>
      <c r="H76" s="740"/>
      <c r="I76" s="148">
        <f>'Fin SBA REC Sheet'!AF78</f>
        <v>0</v>
      </c>
      <c r="J76" s="149">
        <f>'PAT REC Sheet'!AG79/5</f>
        <v>0</v>
      </c>
      <c r="K76" s="150"/>
      <c r="L76" s="151"/>
      <c r="M76" s="739"/>
      <c r="N76" s="152">
        <f t="shared" si="10"/>
        <v>0</v>
      </c>
      <c r="O76" s="86"/>
      <c r="P76" s="92">
        <f t="shared" si="11"/>
        <v>0</v>
      </c>
      <c r="Q76" s="604"/>
      <c r="R76" s="84"/>
      <c r="S76" s="56">
        <f t="shared" ref="S76:S139" si="12">IF(P76&lt;29.9,IF(P76&gt;0.1,1,0),0)</f>
        <v>0</v>
      </c>
      <c r="T76" s="56">
        <f t="shared" ref="T76:T139" si="13">IF(P76&lt;39.9,IF(P76&gt;29.9,1,0),0)</f>
        <v>0</v>
      </c>
      <c r="U76" s="56">
        <f t="shared" ref="U76:U139" si="14">IF(P76&lt;49.9,IF(P76&gt;39.9,1,0),0)</f>
        <v>0</v>
      </c>
      <c r="V76" s="56">
        <f t="shared" ref="V76:V139" si="15">IF(P76&lt;59.9,IF(P76&gt;49.9,1,0),0)</f>
        <v>0</v>
      </c>
      <c r="W76" s="56">
        <f t="shared" ref="W76:W139" si="16">IF(P76&lt;69.9,IF(P76&gt;59.9,1,0),0)</f>
        <v>0</v>
      </c>
      <c r="X76" s="56">
        <f t="shared" ref="X76:X139" si="17">IF(P76&lt;79.9,IF(P76&gt;69.9,1,0),0)</f>
        <v>0</v>
      </c>
      <c r="Y76" s="56">
        <f t="shared" ref="Y76:Y139" si="18">IF(P76&lt;101,IF(P76&gt;79.9,1,0),0)</f>
        <v>0</v>
      </c>
    </row>
    <row r="77" spans="2:25" x14ac:dyDescent="0.25">
      <c r="B77" s="82"/>
      <c r="C77" s="93">
        <f>'T1 2024'!C80</f>
        <v>69</v>
      </c>
      <c r="D77" s="95">
        <f>'T1 2024'!D80</f>
        <v>0</v>
      </c>
      <c r="E77" s="142">
        <f>'T1 2024'!E80</f>
        <v>0</v>
      </c>
      <c r="F77" s="142">
        <f>'T1 2024'!F80</f>
        <v>0</v>
      </c>
      <c r="G77" s="91">
        <f>'T1 2024'!G80</f>
        <v>0</v>
      </c>
      <c r="H77" s="740"/>
      <c r="I77" s="148">
        <f>'Fin SBA REC Sheet'!AF79</f>
        <v>0</v>
      </c>
      <c r="J77" s="149">
        <f>'PAT REC Sheet'!AG80/5</f>
        <v>0</v>
      </c>
      <c r="K77" s="150"/>
      <c r="L77" s="151"/>
      <c r="M77" s="739"/>
      <c r="N77" s="152">
        <f t="shared" si="10"/>
        <v>0</v>
      </c>
      <c r="O77" s="86"/>
      <c r="P77" s="92">
        <f t="shared" si="11"/>
        <v>0</v>
      </c>
      <c r="Q77" s="604"/>
      <c r="R77" s="84"/>
      <c r="S77" s="56">
        <f t="shared" si="12"/>
        <v>0</v>
      </c>
      <c r="T77" s="56">
        <f t="shared" si="13"/>
        <v>0</v>
      </c>
      <c r="U77" s="56">
        <f t="shared" si="14"/>
        <v>0</v>
      </c>
      <c r="V77" s="56">
        <f t="shared" si="15"/>
        <v>0</v>
      </c>
      <c r="W77" s="56">
        <f t="shared" si="16"/>
        <v>0</v>
      </c>
      <c r="X77" s="56">
        <f t="shared" si="17"/>
        <v>0</v>
      </c>
      <c r="Y77" s="56">
        <f t="shared" si="18"/>
        <v>0</v>
      </c>
    </row>
    <row r="78" spans="2:25" x14ac:dyDescent="0.25">
      <c r="B78" s="82"/>
      <c r="C78" s="93">
        <f>'T1 2024'!C81</f>
        <v>70</v>
      </c>
      <c r="D78" s="95">
        <f>'T1 2024'!D81</f>
        <v>0</v>
      </c>
      <c r="E78" s="142">
        <f>'T1 2024'!E81</f>
        <v>0</v>
      </c>
      <c r="F78" s="142">
        <f>'T1 2024'!F81</f>
        <v>0</v>
      </c>
      <c r="G78" s="91">
        <f>'T1 2024'!G81</f>
        <v>0</v>
      </c>
      <c r="H78" s="740"/>
      <c r="I78" s="148">
        <f>'Fin SBA REC Sheet'!AF80</f>
        <v>0</v>
      </c>
      <c r="J78" s="149">
        <f>'PAT REC Sheet'!AG81/5</f>
        <v>0</v>
      </c>
      <c r="K78" s="150"/>
      <c r="L78" s="151"/>
      <c r="M78" s="739"/>
      <c r="N78" s="152">
        <f t="shared" si="10"/>
        <v>0</v>
      </c>
      <c r="O78" s="86"/>
      <c r="P78" s="92">
        <f t="shared" si="11"/>
        <v>0</v>
      </c>
      <c r="Q78" s="604"/>
      <c r="R78" s="84"/>
      <c r="S78" s="56">
        <f t="shared" si="12"/>
        <v>0</v>
      </c>
      <c r="T78" s="56">
        <f t="shared" si="13"/>
        <v>0</v>
      </c>
      <c r="U78" s="56">
        <f t="shared" si="14"/>
        <v>0</v>
      </c>
      <c r="V78" s="56">
        <f t="shared" si="15"/>
        <v>0</v>
      </c>
      <c r="W78" s="56">
        <f t="shared" si="16"/>
        <v>0</v>
      </c>
      <c r="X78" s="56">
        <f t="shared" si="17"/>
        <v>0</v>
      </c>
      <c r="Y78" s="56">
        <f t="shared" si="18"/>
        <v>0</v>
      </c>
    </row>
    <row r="79" spans="2:25" x14ac:dyDescent="0.25">
      <c r="B79" s="82"/>
      <c r="C79" s="93">
        <f>'T1 2024'!C82</f>
        <v>71</v>
      </c>
      <c r="D79" s="95">
        <f>'T1 2024'!D82</f>
        <v>0</v>
      </c>
      <c r="E79" s="142">
        <f>'T1 2024'!E82</f>
        <v>0</v>
      </c>
      <c r="F79" s="142">
        <f>'T1 2024'!F82</f>
        <v>0</v>
      </c>
      <c r="G79" s="91">
        <f>'T1 2024'!G82</f>
        <v>0</v>
      </c>
      <c r="H79" s="740"/>
      <c r="I79" s="148">
        <f>'Fin SBA REC Sheet'!AF81</f>
        <v>0</v>
      </c>
      <c r="J79" s="149">
        <f>'PAT REC Sheet'!AG82/5</f>
        <v>0</v>
      </c>
      <c r="K79" s="150"/>
      <c r="L79" s="151"/>
      <c r="M79" s="739"/>
      <c r="N79" s="152">
        <f t="shared" si="10"/>
        <v>0</v>
      </c>
      <c r="O79" s="86"/>
      <c r="P79" s="92">
        <f t="shared" si="11"/>
        <v>0</v>
      </c>
      <c r="Q79" s="604"/>
      <c r="R79" s="84"/>
      <c r="S79" s="56">
        <f t="shared" si="12"/>
        <v>0</v>
      </c>
      <c r="T79" s="56">
        <f t="shared" si="13"/>
        <v>0</v>
      </c>
      <c r="U79" s="56">
        <f t="shared" si="14"/>
        <v>0</v>
      </c>
      <c r="V79" s="56">
        <f t="shared" si="15"/>
        <v>0</v>
      </c>
      <c r="W79" s="56">
        <f t="shared" si="16"/>
        <v>0</v>
      </c>
      <c r="X79" s="56">
        <f t="shared" si="17"/>
        <v>0</v>
      </c>
      <c r="Y79" s="56">
        <f t="shared" si="18"/>
        <v>0</v>
      </c>
    </row>
    <row r="80" spans="2:25" x14ac:dyDescent="0.25">
      <c r="B80" s="82"/>
      <c r="C80" s="93">
        <f>'T1 2024'!C83</f>
        <v>72</v>
      </c>
      <c r="D80" s="95">
        <f>'T1 2024'!D83</f>
        <v>0</v>
      </c>
      <c r="E80" s="142">
        <f>'T1 2024'!E83</f>
        <v>0</v>
      </c>
      <c r="F80" s="142">
        <f>'T1 2024'!F83</f>
        <v>0</v>
      </c>
      <c r="G80" s="91">
        <f>'T1 2024'!G83</f>
        <v>0</v>
      </c>
      <c r="H80" s="740"/>
      <c r="I80" s="148">
        <f>'Fin SBA REC Sheet'!AF82</f>
        <v>0</v>
      </c>
      <c r="J80" s="149">
        <f>'PAT REC Sheet'!AG83/5</f>
        <v>0</v>
      </c>
      <c r="K80" s="150"/>
      <c r="L80" s="151"/>
      <c r="M80" s="739"/>
      <c r="N80" s="152">
        <f t="shared" si="10"/>
        <v>0</v>
      </c>
      <c r="O80" s="86"/>
      <c r="P80" s="92">
        <f t="shared" si="11"/>
        <v>0</v>
      </c>
      <c r="Q80" s="604"/>
      <c r="R80" s="84"/>
      <c r="S80" s="56">
        <f t="shared" si="12"/>
        <v>0</v>
      </c>
      <c r="T80" s="56">
        <f t="shared" si="13"/>
        <v>0</v>
      </c>
      <c r="U80" s="56">
        <f t="shared" si="14"/>
        <v>0</v>
      </c>
      <c r="V80" s="56">
        <f t="shared" si="15"/>
        <v>0</v>
      </c>
      <c r="W80" s="56">
        <f t="shared" si="16"/>
        <v>0</v>
      </c>
      <c r="X80" s="56">
        <f t="shared" si="17"/>
        <v>0</v>
      </c>
      <c r="Y80" s="56">
        <f t="shared" si="18"/>
        <v>0</v>
      </c>
    </row>
    <row r="81" spans="2:25" x14ac:dyDescent="0.25">
      <c r="B81" s="82"/>
      <c r="C81" s="93">
        <f>'T1 2024'!C84</f>
        <v>73</v>
      </c>
      <c r="D81" s="95">
        <f>'T1 2024'!D84</f>
        <v>0</v>
      </c>
      <c r="E81" s="142">
        <f>'T1 2024'!E84</f>
        <v>0</v>
      </c>
      <c r="F81" s="142">
        <f>'T1 2024'!F84</f>
        <v>0</v>
      </c>
      <c r="G81" s="91">
        <f>'T1 2024'!G84</f>
        <v>0</v>
      </c>
      <c r="H81" s="740"/>
      <c r="I81" s="148">
        <f>'Fin SBA REC Sheet'!AF83</f>
        <v>0</v>
      </c>
      <c r="J81" s="149">
        <f>'PAT REC Sheet'!AG84/5</f>
        <v>0</v>
      </c>
      <c r="K81" s="150"/>
      <c r="L81" s="151"/>
      <c r="M81" s="739"/>
      <c r="N81" s="152">
        <f t="shared" si="10"/>
        <v>0</v>
      </c>
      <c r="O81" s="86"/>
      <c r="P81" s="92">
        <f t="shared" si="11"/>
        <v>0</v>
      </c>
      <c r="Q81" s="604"/>
      <c r="R81" s="84"/>
      <c r="S81" s="56">
        <f t="shared" si="12"/>
        <v>0</v>
      </c>
      <c r="T81" s="56">
        <f t="shared" si="13"/>
        <v>0</v>
      </c>
      <c r="U81" s="56">
        <f t="shared" si="14"/>
        <v>0</v>
      </c>
      <c r="V81" s="56">
        <f t="shared" si="15"/>
        <v>0</v>
      </c>
      <c r="W81" s="56">
        <f t="shared" si="16"/>
        <v>0</v>
      </c>
      <c r="X81" s="56">
        <f t="shared" si="17"/>
        <v>0</v>
      </c>
      <c r="Y81" s="56">
        <f t="shared" si="18"/>
        <v>0</v>
      </c>
    </row>
    <row r="82" spans="2:25" x14ac:dyDescent="0.25">
      <c r="B82" s="82"/>
      <c r="C82" s="93">
        <f>'T1 2024'!C85</f>
        <v>74</v>
      </c>
      <c r="D82" s="95">
        <f>'T1 2024'!D85</f>
        <v>0</v>
      </c>
      <c r="E82" s="142">
        <f>'T1 2024'!E85</f>
        <v>0</v>
      </c>
      <c r="F82" s="142">
        <f>'T1 2024'!F85</f>
        <v>0</v>
      </c>
      <c r="G82" s="91">
        <f>'T1 2024'!G85</f>
        <v>0</v>
      </c>
      <c r="H82" s="740"/>
      <c r="I82" s="148">
        <f>'Fin SBA REC Sheet'!AF84</f>
        <v>0</v>
      </c>
      <c r="J82" s="149">
        <f>'PAT REC Sheet'!AG85/5</f>
        <v>0</v>
      </c>
      <c r="K82" s="150"/>
      <c r="L82" s="151"/>
      <c r="M82" s="739"/>
      <c r="N82" s="152">
        <f t="shared" si="10"/>
        <v>0</v>
      </c>
      <c r="O82" s="86"/>
      <c r="P82" s="92">
        <f t="shared" si="11"/>
        <v>0</v>
      </c>
      <c r="Q82" s="604"/>
      <c r="R82" s="84"/>
      <c r="S82" s="56">
        <f t="shared" si="12"/>
        <v>0</v>
      </c>
      <c r="T82" s="56">
        <f t="shared" si="13"/>
        <v>0</v>
      </c>
      <c r="U82" s="56">
        <f t="shared" si="14"/>
        <v>0</v>
      </c>
      <c r="V82" s="56">
        <f t="shared" si="15"/>
        <v>0</v>
      </c>
      <c r="W82" s="56">
        <f t="shared" si="16"/>
        <v>0</v>
      </c>
      <c r="X82" s="56">
        <f t="shared" si="17"/>
        <v>0</v>
      </c>
      <c r="Y82" s="56">
        <f t="shared" si="18"/>
        <v>0</v>
      </c>
    </row>
    <row r="83" spans="2:25" x14ac:dyDescent="0.25">
      <c r="B83" s="82"/>
      <c r="C83" s="93">
        <f>'T1 2024'!C86</f>
        <v>75</v>
      </c>
      <c r="D83" s="95">
        <f>'T1 2024'!D86</f>
        <v>0</v>
      </c>
      <c r="E83" s="142">
        <f>'T1 2024'!E86</f>
        <v>0</v>
      </c>
      <c r="F83" s="142">
        <f>'T1 2024'!F86</f>
        <v>0</v>
      </c>
      <c r="G83" s="91">
        <f>'T1 2024'!G86</f>
        <v>0</v>
      </c>
      <c r="H83" s="740"/>
      <c r="I83" s="148">
        <f>'Fin SBA REC Sheet'!AF85</f>
        <v>0</v>
      </c>
      <c r="J83" s="149">
        <f>'PAT REC Sheet'!AG86/5</f>
        <v>0</v>
      </c>
      <c r="K83" s="150"/>
      <c r="L83" s="151"/>
      <c r="M83" s="739"/>
      <c r="N83" s="152">
        <f t="shared" si="10"/>
        <v>0</v>
      </c>
      <c r="O83" s="86"/>
      <c r="P83" s="92">
        <f t="shared" si="11"/>
        <v>0</v>
      </c>
      <c r="Q83" s="604"/>
      <c r="R83" s="84"/>
      <c r="S83" s="56">
        <f t="shared" si="12"/>
        <v>0</v>
      </c>
      <c r="T83" s="56">
        <f t="shared" si="13"/>
        <v>0</v>
      </c>
      <c r="U83" s="56">
        <f t="shared" si="14"/>
        <v>0</v>
      </c>
      <c r="V83" s="56">
        <f t="shared" si="15"/>
        <v>0</v>
      </c>
      <c r="W83" s="56">
        <f t="shared" si="16"/>
        <v>0</v>
      </c>
      <c r="X83" s="56">
        <f t="shared" si="17"/>
        <v>0</v>
      </c>
      <c r="Y83" s="56">
        <f t="shared" si="18"/>
        <v>0</v>
      </c>
    </row>
    <row r="84" spans="2:25" x14ac:dyDescent="0.25">
      <c r="B84" s="82"/>
      <c r="C84" s="93">
        <f>'T1 2024'!C87</f>
        <v>76</v>
      </c>
      <c r="D84" s="95">
        <f>'T1 2024'!D87</f>
        <v>0</v>
      </c>
      <c r="E84" s="142">
        <f>'T1 2024'!E87</f>
        <v>0</v>
      </c>
      <c r="F84" s="142">
        <f>'T1 2024'!F87</f>
        <v>0</v>
      </c>
      <c r="G84" s="91">
        <f>'T1 2024'!G87</f>
        <v>0</v>
      </c>
      <c r="H84" s="740"/>
      <c r="I84" s="148">
        <f>'Fin SBA REC Sheet'!AF86</f>
        <v>0</v>
      </c>
      <c r="J84" s="149">
        <f>'PAT REC Sheet'!AG87/5</f>
        <v>0</v>
      </c>
      <c r="K84" s="150"/>
      <c r="L84" s="151"/>
      <c r="M84" s="739"/>
      <c r="N84" s="152">
        <f t="shared" si="10"/>
        <v>0</v>
      </c>
      <c r="O84" s="86"/>
      <c r="P84" s="92">
        <f t="shared" si="11"/>
        <v>0</v>
      </c>
      <c r="Q84" s="604"/>
      <c r="R84" s="84"/>
      <c r="S84" s="56">
        <f t="shared" si="12"/>
        <v>0</v>
      </c>
      <c r="T84" s="56">
        <f t="shared" si="13"/>
        <v>0</v>
      </c>
      <c r="U84" s="56">
        <f t="shared" si="14"/>
        <v>0</v>
      </c>
      <c r="V84" s="56">
        <f t="shared" si="15"/>
        <v>0</v>
      </c>
      <c r="W84" s="56">
        <f t="shared" si="16"/>
        <v>0</v>
      </c>
      <c r="X84" s="56">
        <f t="shared" si="17"/>
        <v>0</v>
      </c>
      <c r="Y84" s="56">
        <f t="shared" si="18"/>
        <v>0</v>
      </c>
    </row>
    <row r="85" spans="2:25" x14ac:dyDescent="0.25">
      <c r="B85" s="82"/>
      <c r="C85" s="93">
        <f>'T1 2024'!C88</f>
        <v>77</v>
      </c>
      <c r="D85" s="95">
        <f>'T1 2024'!D88</f>
        <v>0</v>
      </c>
      <c r="E85" s="142">
        <f>'T1 2024'!E88</f>
        <v>0</v>
      </c>
      <c r="F85" s="142">
        <f>'T1 2024'!F88</f>
        <v>0</v>
      </c>
      <c r="G85" s="91">
        <f>'T1 2024'!G88</f>
        <v>0</v>
      </c>
      <c r="H85" s="740"/>
      <c r="I85" s="148">
        <f>'Fin SBA REC Sheet'!AF87</f>
        <v>0</v>
      </c>
      <c r="J85" s="149">
        <f>'PAT REC Sheet'!AG88/5</f>
        <v>0</v>
      </c>
      <c r="K85" s="150"/>
      <c r="L85" s="151"/>
      <c r="M85" s="739"/>
      <c r="N85" s="152">
        <f t="shared" si="10"/>
        <v>0</v>
      </c>
      <c r="O85" s="86"/>
      <c r="P85" s="92">
        <f t="shared" si="11"/>
        <v>0</v>
      </c>
      <c r="Q85" s="604"/>
      <c r="R85" s="84"/>
      <c r="S85" s="56">
        <f t="shared" si="12"/>
        <v>0</v>
      </c>
      <c r="T85" s="56">
        <f t="shared" si="13"/>
        <v>0</v>
      </c>
      <c r="U85" s="56">
        <f t="shared" si="14"/>
        <v>0</v>
      </c>
      <c r="V85" s="56">
        <f t="shared" si="15"/>
        <v>0</v>
      </c>
      <c r="W85" s="56">
        <f t="shared" si="16"/>
        <v>0</v>
      </c>
      <c r="X85" s="56">
        <f t="shared" si="17"/>
        <v>0</v>
      </c>
      <c r="Y85" s="56">
        <f t="shared" si="18"/>
        <v>0</v>
      </c>
    </row>
    <row r="86" spans="2:25" x14ac:dyDescent="0.25">
      <c r="B86" s="82"/>
      <c r="C86" s="93">
        <f>'T1 2024'!C89</f>
        <v>78</v>
      </c>
      <c r="D86" s="95">
        <f>'T1 2024'!D89</f>
        <v>0</v>
      </c>
      <c r="E86" s="142">
        <f>'T1 2024'!E89</f>
        <v>0</v>
      </c>
      <c r="F86" s="142">
        <f>'T1 2024'!F89</f>
        <v>0</v>
      </c>
      <c r="G86" s="91">
        <f>'T1 2024'!G89</f>
        <v>0</v>
      </c>
      <c r="H86" s="740"/>
      <c r="I86" s="148">
        <f>'Fin SBA REC Sheet'!AF88</f>
        <v>0</v>
      </c>
      <c r="J86" s="149">
        <f>'PAT REC Sheet'!AG89/5</f>
        <v>0</v>
      </c>
      <c r="K86" s="150"/>
      <c r="L86" s="151"/>
      <c r="M86" s="739"/>
      <c r="N86" s="152">
        <f t="shared" si="10"/>
        <v>0</v>
      </c>
      <c r="O86" s="86"/>
      <c r="P86" s="92">
        <f t="shared" si="11"/>
        <v>0</v>
      </c>
      <c r="Q86" s="604"/>
      <c r="R86" s="84"/>
      <c r="S86" s="56">
        <f t="shared" si="12"/>
        <v>0</v>
      </c>
      <c r="T86" s="56">
        <f t="shared" si="13"/>
        <v>0</v>
      </c>
      <c r="U86" s="56">
        <f t="shared" si="14"/>
        <v>0</v>
      </c>
      <c r="V86" s="56">
        <f t="shared" si="15"/>
        <v>0</v>
      </c>
      <c r="W86" s="56">
        <f t="shared" si="16"/>
        <v>0</v>
      </c>
      <c r="X86" s="56">
        <f t="shared" si="17"/>
        <v>0</v>
      </c>
      <c r="Y86" s="56">
        <f t="shared" si="18"/>
        <v>0</v>
      </c>
    </row>
    <row r="87" spans="2:25" x14ac:dyDescent="0.25">
      <c r="B87" s="82"/>
      <c r="C87" s="93">
        <f>'T1 2024'!C90</f>
        <v>79</v>
      </c>
      <c r="D87" s="95">
        <f>'T1 2024'!D90</f>
        <v>0</v>
      </c>
      <c r="E87" s="142">
        <f>'T1 2024'!E90</f>
        <v>0</v>
      </c>
      <c r="F87" s="142">
        <f>'T1 2024'!F90</f>
        <v>0</v>
      </c>
      <c r="G87" s="91">
        <f>'T1 2024'!G90</f>
        <v>0</v>
      </c>
      <c r="H87" s="740"/>
      <c r="I87" s="148">
        <f>'Fin SBA REC Sheet'!AF89</f>
        <v>0</v>
      </c>
      <c r="J87" s="149">
        <f>'PAT REC Sheet'!AG90/5</f>
        <v>0</v>
      </c>
      <c r="K87" s="150"/>
      <c r="L87" s="151"/>
      <c r="M87" s="739"/>
      <c r="N87" s="152">
        <f t="shared" si="10"/>
        <v>0</v>
      </c>
      <c r="O87" s="86"/>
      <c r="P87" s="92">
        <f t="shared" si="11"/>
        <v>0</v>
      </c>
      <c r="Q87" s="604"/>
      <c r="R87" s="84"/>
      <c r="S87" s="56">
        <f t="shared" si="12"/>
        <v>0</v>
      </c>
      <c r="T87" s="56">
        <f t="shared" si="13"/>
        <v>0</v>
      </c>
      <c r="U87" s="56">
        <f t="shared" si="14"/>
        <v>0</v>
      </c>
      <c r="V87" s="56">
        <f t="shared" si="15"/>
        <v>0</v>
      </c>
      <c r="W87" s="56">
        <f t="shared" si="16"/>
        <v>0</v>
      </c>
      <c r="X87" s="56">
        <f t="shared" si="17"/>
        <v>0</v>
      </c>
      <c r="Y87" s="56">
        <f t="shared" si="18"/>
        <v>0</v>
      </c>
    </row>
    <row r="88" spans="2:25" x14ac:dyDescent="0.25">
      <c r="B88" s="82"/>
      <c r="C88" s="93">
        <f>'T1 2024'!C91</f>
        <v>80</v>
      </c>
      <c r="D88" s="95">
        <f>'T1 2024'!D91</f>
        <v>0</v>
      </c>
      <c r="E88" s="142">
        <f>'T1 2024'!E91</f>
        <v>0</v>
      </c>
      <c r="F88" s="142">
        <f>'T1 2024'!F91</f>
        <v>0</v>
      </c>
      <c r="G88" s="91">
        <f>'T1 2024'!G91</f>
        <v>0</v>
      </c>
      <c r="H88" s="740"/>
      <c r="I88" s="148">
        <f>'Fin SBA REC Sheet'!AF90</f>
        <v>0</v>
      </c>
      <c r="J88" s="149">
        <f>'PAT REC Sheet'!AG91/5</f>
        <v>0</v>
      </c>
      <c r="K88" s="150"/>
      <c r="L88" s="151"/>
      <c r="M88" s="739"/>
      <c r="N88" s="152">
        <f t="shared" si="10"/>
        <v>0</v>
      </c>
      <c r="O88" s="86"/>
      <c r="P88" s="92">
        <f t="shared" si="11"/>
        <v>0</v>
      </c>
      <c r="Q88" s="604"/>
      <c r="R88" s="84"/>
      <c r="S88" s="56">
        <f t="shared" si="12"/>
        <v>0</v>
      </c>
      <c r="T88" s="56">
        <f t="shared" si="13"/>
        <v>0</v>
      </c>
      <c r="U88" s="56">
        <f t="shared" si="14"/>
        <v>0</v>
      </c>
      <c r="V88" s="56">
        <f t="shared" si="15"/>
        <v>0</v>
      </c>
      <c r="W88" s="56">
        <f t="shared" si="16"/>
        <v>0</v>
      </c>
      <c r="X88" s="56">
        <f t="shared" si="17"/>
        <v>0</v>
      </c>
      <c r="Y88" s="56">
        <f t="shared" si="18"/>
        <v>0</v>
      </c>
    </row>
    <row r="89" spans="2:25" x14ac:dyDescent="0.25">
      <c r="B89" s="82"/>
      <c r="C89" s="93">
        <f>'T1 2024'!C92</f>
        <v>81</v>
      </c>
      <c r="D89" s="95">
        <f>'T1 2024'!D92</f>
        <v>0</v>
      </c>
      <c r="E89" s="142">
        <f>'T1 2024'!E92</f>
        <v>0</v>
      </c>
      <c r="F89" s="142">
        <f>'T1 2024'!F92</f>
        <v>0</v>
      </c>
      <c r="G89" s="91">
        <f>'T1 2024'!G92</f>
        <v>0</v>
      </c>
      <c r="H89" s="740"/>
      <c r="I89" s="148">
        <f>'Fin SBA REC Sheet'!AF91</f>
        <v>0</v>
      </c>
      <c r="J89" s="149">
        <f>'PAT REC Sheet'!AG92/5</f>
        <v>0</v>
      </c>
      <c r="K89" s="150"/>
      <c r="L89" s="151"/>
      <c r="M89" s="739"/>
      <c r="N89" s="152">
        <f t="shared" si="10"/>
        <v>0</v>
      </c>
      <c r="O89" s="86"/>
      <c r="P89" s="92">
        <f t="shared" si="11"/>
        <v>0</v>
      </c>
      <c r="Q89" s="604"/>
      <c r="R89" s="84"/>
      <c r="S89" s="56">
        <f t="shared" si="12"/>
        <v>0</v>
      </c>
      <c r="T89" s="56">
        <f t="shared" si="13"/>
        <v>0</v>
      </c>
      <c r="U89" s="56">
        <f t="shared" si="14"/>
        <v>0</v>
      </c>
      <c r="V89" s="56">
        <f t="shared" si="15"/>
        <v>0</v>
      </c>
      <c r="W89" s="56">
        <f t="shared" si="16"/>
        <v>0</v>
      </c>
      <c r="X89" s="56">
        <f t="shared" si="17"/>
        <v>0</v>
      </c>
      <c r="Y89" s="56">
        <f t="shared" si="18"/>
        <v>0</v>
      </c>
    </row>
    <row r="90" spans="2:25" x14ac:dyDescent="0.25">
      <c r="B90" s="82"/>
      <c r="C90" s="93">
        <f>'T1 2024'!C93</f>
        <v>82</v>
      </c>
      <c r="D90" s="95">
        <f>'T1 2024'!D93</f>
        <v>0</v>
      </c>
      <c r="E90" s="142">
        <f>'T1 2024'!E93</f>
        <v>0</v>
      </c>
      <c r="F90" s="142">
        <f>'T1 2024'!F93</f>
        <v>0</v>
      </c>
      <c r="G90" s="91">
        <f>'T1 2024'!G93</f>
        <v>0</v>
      </c>
      <c r="H90" s="740"/>
      <c r="I90" s="148">
        <f>'Fin SBA REC Sheet'!AF92</f>
        <v>0</v>
      </c>
      <c r="J90" s="149">
        <f>'PAT REC Sheet'!AG93/5</f>
        <v>0</v>
      </c>
      <c r="K90" s="150"/>
      <c r="L90" s="151"/>
      <c r="M90" s="739"/>
      <c r="N90" s="152">
        <f t="shared" si="10"/>
        <v>0</v>
      </c>
      <c r="O90" s="86"/>
      <c r="P90" s="92">
        <f t="shared" si="11"/>
        <v>0</v>
      </c>
      <c r="Q90" s="604"/>
      <c r="R90" s="84"/>
      <c r="S90" s="56">
        <f t="shared" si="12"/>
        <v>0</v>
      </c>
      <c r="T90" s="56">
        <f t="shared" si="13"/>
        <v>0</v>
      </c>
      <c r="U90" s="56">
        <f t="shared" si="14"/>
        <v>0</v>
      </c>
      <c r="V90" s="56">
        <f t="shared" si="15"/>
        <v>0</v>
      </c>
      <c r="W90" s="56">
        <f t="shared" si="16"/>
        <v>0</v>
      </c>
      <c r="X90" s="56">
        <f t="shared" si="17"/>
        <v>0</v>
      </c>
      <c r="Y90" s="56">
        <f t="shared" si="18"/>
        <v>0</v>
      </c>
    </row>
    <row r="91" spans="2:25" x14ac:dyDescent="0.25">
      <c r="B91" s="82"/>
      <c r="C91" s="93">
        <f>'T1 2024'!C94</f>
        <v>83</v>
      </c>
      <c r="D91" s="95">
        <f>'T1 2024'!D94</f>
        <v>0</v>
      </c>
      <c r="E91" s="142">
        <f>'T1 2024'!E94</f>
        <v>0</v>
      </c>
      <c r="F91" s="142">
        <f>'T1 2024'!F94</f>
        <v>0</v>
      </c>
      <c r="G91" s="91">
        <f>'T1 2024'!G94</f>
        <v>0</v>
      </c>
      <c r="H91" s="740"/>
      <c r="I91" s="148">
        <f>'Fin SBA REC Sheet'!AF93</f>
        <v>0</v>
      </c>
      <c r="J91" s="149">
        <f>'PAT REC Sheet'!AG94/5</f>
        <v>0</v>
      </c>
      <c r="K91" s="150"/>
      <c r="L91" s="151"/>
      <c r="M91" s="739"/>
      <c r="N91" s="152">
        <f t="shared" si="10"/>
        <v>0</v>
      </c>
      <c r="O91" s="86"/>
      <c r="P91" s="92">
        <f t="shared" si="11"/>
        <v>0</v>
      </c>
      <c r="Q91" s="604"/>
      <c r="R91" s="84"/>
      <c r="S91" s="56">
        <f t="shared" si="12"/>
        <v>0</v>
      </c>
      <c r="T91" s="56">
        <f t="shared" si="13"/>
        <v>0</v>
      </c>
      <c r="U91" s="56">
        <f t="shared" si="14"/>
        <v>0</v>
      </c>
      <c r="V91" s="56">
        <f t="shared" si="15"/>
        <v>0</v>
      </c>
      <c r="W91" s="56">
        <f t="shared" si="16"/>
        <v>0</v>
      </c>
      <c r="X91" s="56">
        <f t="shared" si="17"/>
        <v>0</v>
      </c>
      <c r="Y91" s="56">
        <f t="shared" si="18"/>
        <v>0</v>
      </c>
    </row>
    <row r="92" spans="2:25" x14ac:dyDescent="0.25">
      <c r="B92" s="82"/>
      <c r="C92" s="93">
        <f>'T1 2024'!C95</f>
        <v>84</v>
      </c>
      <c r="D92" s="95">
        <f>'T1 2024'!D95</f>
        <v>0</v>
      </c>
      <c r="E92" s="142">
        <f>'T1 2024'!E95</f>
        <v>0</v>
      </c>
      <c r="F92" s="142">
        <f>'T1 2024'!F95</f>
        <v>0</v>
      </c>
      <c r="G92" s="91">
        <f>'T1 2024'!G95</f>
        <v>0</v>
      </c>
      <c r="H92" s="740"/>
      <c r="I92" s="148">
        <f>'Fin SBA REC Sheet'!AF94</f>
        <v>0</v>
      </c>
      <c r="J92" s="149">
        <f>'PAT REC Sheet'!AG95/5</f>
        <v>0</v>
      </c>
      <c r="K92" s="150"/>
      <c r="L92" s="151"/>
      <c r="M92" s="739"/>
      <c r="N92" s="152">
        <f t="shared" si="10"/>
        <v>0</v>
      </c>
      <c r="O92" s="86"/>
      <c r="P92" s="92">
        <f t="shared" si="11"/>
        <v>0</v>
      </c>
      <c r="Q92" s="604"/>
      <c r="R92" s="84"/>
      <c r="S92" s="56">
        <f t="shared" si="12"/>
        <v>0</v>
      </c>
      <c r="T92" s="56">
        <f t="shared" si="13"/>
        <v>0</v>
      </c>
      <c r="U92" s="56">
        <f t="shared" si="14"/>
        <v>0</v>
      </c>
      <c r="V92" s="56">
        <f t="shared" si="15"/>
        <v>0</v>
      </c>
      <c r="W92" s="56">
        <f t="shared" si="16"/>
        <v>0</v>
      </c>
      <c r="X92" s="56">
        <f t="shared" si="17"/>
        <v>0</v>
      </c>
      <c r="Y92" s="56">
        <f t="shared" si="18"/>
        <v>0</v>
      </c>
    </row>
    <row r="93" spans="2:25" x14ac:dyDescent="0.25">
      <c r="B93" s="82"/>
      <c r="C93" s="93">
        <f>'T1 2024'!C96</f>
        <v>85</v>
      </c>
      <c r="D93" s="95">
        <f>'T1 2024'!D96</f>
        <v>0</v>
      </c>
      <c r="E93" s="142">
        <f>'T1 2024'!E96</f>
        <v>0</v>
      </c>
      <c r="F93" s="142">
        <f>'T1 2024'!F96</f>
        <v>0</v>
      </c>
      <c r="G93" s="91">
        <f>'T1 2024'!G96</f>
        <v>0</v>
      </c>
      <c r="H93" s="740"/>
      <c r="I93" s="148">
        <f>'Fin SBA REC Sheet'!AF95</f>
        <v>0</v>
      </c>
      <c r="J93" s="149">
        <f>'PAT REC Sheet'!AG96/5</f>
        <v>0</v>
      </c>
      <c r="K93" s="150"/>
      <c r="L93" s="151"/>
      <c r="M93" s="739"/>
      <c r="N93" s="152">
        <f t="shared" si="10"/>
        <v>0</v>
      </c>
      <c r="O93" s="86"/>
      <c r="P93" s="92">
        <f t="shared" si="11"/>
        <v>0</v>
      </c>
      <c r="Q93" s="604"/>
      <c r="R93" s="84"/>
      <c r="S93" s="56">
        <f t="shared" si="12"/>
        <v>0</v>
      </c>
      <c r="T93" s="56">
        <f t="shared" si="13"/>
        <v>0</v>
      </c>
      <c r="U93" s="56">
        <f t="shared" si="14"/>
        <v>0</v>
      </c>
      <c r="V93" s="56">
        <f t="shared" si="15"/>
        <v>0</v>
      </c>
      <c r="W93" s="56">
        <f t="shared" si="16"/>
        <v>0</v>
      </c>
      <c r="X93" s="56">
        <f t="shared" si="17"/>
        <v>0</v>
      </c>
      <c r="Y93" s="56">
        <f t="shared" si="18"/>
        <v>0</v>
      </c>
    </row>
    <row r="94" spans="2:25" x14ac:dyDescent="0.25">
      <c r="B94" s="82"/>
      <c r="C94" s="93">
        <f>'T1 2024'!C97</f>
        <v>86</v>
      </c>
      <c r="D94" s="95">
        <f>'T1 2024'!D97</f>
        <v>0</v>
      </c>
      <c r="E94" s="142">
        <f>'T1 2024'!E97</f>
        <v>0</v>
      </c>
      <c r="F94" s="142">
        <f>'T1 2024'!F97</f>
        <v>0</v>
      </c>
      <c r="G94" s="91">
        <f>'T1 2024'!G97</f>
        <v>0</v>
      </c>
      <c r="H94" s="740"/>
      <c r="I94" s="148">
        <f>'Fin SBA REC Sheet'!AF96</f>
        <v>0</v>
      </c>
      <c r="J94" s="149">
        <f>'PAT REC Sheet'!AG97/5</f>
        <v>0</v>
      </c>
      <c r="K94" s="150"/>
      <c r="L94" s="151"/>
      <c r="M94" s="739"/>
      <c r="N94" s="152">
        <f t="shared" si="10"/>
        <v>0</v>
      </c>
      <c r="O94" s="86"/>
      <c r="P94" s="92">
        <f t="shared" si="11"/>
        <v>0</v>
      </c>
      <c r="Q94" s="604"/>
      <c r="R94" s="84"/>
      <c r="S94" s="56">
        <f t="shared" si="12"/>
        <v>0</v>
      </c>
      <c r="T94" s="56">
        <f t="shared" si="13"/>
        <v>0</v>
      </c>
      <c r="U94" s="56">
        <f t="shared" si="14"/>
        <v>0</v>
      </c>
      <c r="V94" s="56">
        <f t="shared" si="15"/>
        <v>0</v>
      </c>
      <c r="W94" s="56">
        <f t="shared" si="16"/>
        <v>0</v>
      </c>
      <c r="X94" s="56">
        <f t="shared" si="17"/>
        <v>0</v>
      </c>
      <c r="Y94" s="56">
        <f t="shared" si="18"/>
        <v>0</v>
      </c>
    </row>
    <row r="95" spans="2:25" x14ac:dyDescent="0.25">
      <c r="B95" s="82"/>
      <c r="C95" s="93">
        <f>'T1 2024'!C98</f>
        <v>87</v>
      </c>
      <c r="D95" s="95">
        <f>'T1 2024'!D98</f>
        <v>0</v>
      </c>
      <c r="E95" s="142">
        <f>'T1 2024'!E98</f>
        <v>0</v>
      </c>
      <c r="F95" s="142">
        <f>'T1 2024'!F98</f>
        <v>0</v>
      </c>
      <c r="G95" s="91">
        <f>'T1 2024'!G98</f>
        <v>0</v>
      </c>
      <c r="H95" s="740"/>
      <c r="I95" s="148">
        <f>'Fin SBA REC Sheet'!AF97</f>
        <v>0</v>
      </c>
      <c r="J95" s="149">
        <f>'PAT REC Sheet'!AG98/5</f>
        <v>0</v>
      </c>
      <c r="K95" s="150"/>
      <c r="L95" s="151"/>
      <c r="M95" s="739"/>
      <c r="N95" s="152">
        <f t="shared" si="10"/>
        <v>0</v>
      </c>
      <c r="O95" s="86"/>
      <c r="P95" s="92">
        <f t="shared" si="11"/>
        <v>0</v>
      </c>
      <c r="Q95" s="604"/>
      <c r="R95" s="84"/>
      <c r="S95" s="56">
        <f t="shared" si="12"/>
        <v>0</v>
      </c>
      <c r="T95" s="56">
        <f t="shared" si="13"/>
        <v>0</v>
      </c>
      <c r="U95" s="56">
        <f t="shared" si="14"/>
        <v>0</v>
      </c>
      <c r="V95" s="56">
        <f t="shared" si="15"/>
        <v>0</v>
      </c>
      <c r="W95" s="56">
        <f t="shared" si="16"/>
        <v>0</v>
      </c>
      <c r="X95" s="56">
        <f t="shared" si="17"/>
        <v>0</v>
      </c>
      <c r="Y95" s="56">
        <f t="shared" si="18"/>
        <v>0</v>
      </c>
    </row>
    <row r="96" spans="2:25" x14ac:dyDescent="0.25">
      <c r="B96" s="82"/>
      <c r="C96" s="93">
        <f>'T1 2024'!C99</f>
        <v>88</v>
      </c>
      <c r="D96" s="95">
        <f>'T1 2024'!D99</f>
        <v>0</v>
      </c>
      <c r="E96" s="142">
        <f>'T1 2024'!E99</f>
        <v>0</v>
      </c>
      <c r="F96" s="142">
        <f>'T1 2024'!F99</f>
        <v>0</v>
      </c>
      <c r="G96" s="91">
        <f>'T1 2024'!G99</f>
        <v>0</v>
      </c>
      <c r="H96" s="740"/>
      <c r="I96" s="148">
        <f>'Fin SBA REC Sheet'!AF98</f>
        <v>0</v>
      </c>
      <c r="J96" s="149">
        <f>'PAT REC Sheet'!AG99/5</f>
        <v>0</v>
      </c>
      <c r="K96" s="150"/>
      <c r="L96" s="151"/>
      <c r="M96" s="739"/>
      <c r="N96" s="152">
        <f t="shared" si="10"/>
        <v>0</v>
      </c>
      <c r="O96" s="86"/>
      <c r="P96" s="92">
        <f t="shared" si="11"/>
        <v>0</v>
      </c>
      <c r="Q96" s="604"/>
      <c r="R96" s="84"/>
      <c r="S96" s="56">
        <f t="shared" si="12"/>
        <v>0</v>
      </c>
      <c r="T96" s="56">
        <f t="shared" si="13"/>
        <v>0</v>
      </c>
      <c r="U96" s="56">
        <f t="shared" si="14"/>
        <v>0</v>
      </c>
      <c r="V96" s="56">
        <f t="shared" si="15"/>
        <v>0</v>
      </c>
      <c r="W96" s="56">
        <f t="shared" si="16"/>
        <v>0</v>
      </c>
      <c r="X96" s="56">
        <f t="shared" si="17"/>
        <v>0</v>
      </c>
      <c r="Y96" s="56">
        <f t="shared" si="18"/>
        <v>0</v>
      </c>
    </row>
    <row r="97" spans="2:25" x14ac:dyDescent="0.25">
      <c r="B97" s="82"/>
      <c r="C97" s="93">
        <f>'T1 2024'!C100</f>
        <v>89</v>
      </c>
      <c r="D97" s="95">
        <f>'T1 2024'!D100</f>
        <v>0</v>
      </c>
      <c r="E97" s="142">
        <f>'T1 2024'!E100</f>
        <v>0</v>
      </c>
      <c r="F97" s="142">
        <f>'T1 2024'!F100</f>
        <v>0</v>
      </c>
      <c r="G97" s="91">
        <f>'T1 2024'!G100</f>
        <v>0</v>
      </c>
      <c r="H97" s="740"/>
      <c r="I97" s="148">
        <f>'Fin SBA REC Sheet'!AF99</f>
        <v>0</v>
      </c>
      <c r="J97" s="149">
        <f>'PAT REC Sheet'!AG100/5</f>
        <v>0</v>
      </c>
      <c r="K97" s="150"/>
      <c r="L97" s="151"/>
      <c r="M97" s="739"/>
      <c r="N97" s="152">
        <f t="shared" si="10"/>
        <v>0</v>
      </c>
      <c r="O97" s="86"/>
      <c r="P97" s="92">
        <f t="shared" si="11"/>
        <v>0</v>
      </c>
      <c r="Q97" s="604"/>
      <c r="R97" s="84"/>
      <c r="S97" s="56">
        <f t="shared" si="12"/>
        <v>0</v>
      </c>
      <c r="T97" s="56">
        <f t="shared" si="13"/>
        <v>0</v>
      </c>
      <c r="U97" s="56">
        <f t="shared" si="14"/>
        <v>0</v>
      </c>
      <c r="V97" s="56">
        <f t="shared" si="15"/>
        <v>0</v>
      </c>
      <c r="W97" s="56">
        <f t="shared" si="16"/>
        <v>0</v>
      </c>
      <c r="X97" s="56">
        <f t="shared" si="17"/>
        <v>0</v>
      </c>
      <c r="Y97" s="56">
        <f t="shared" si="18"/>
        <v>0</v>
      </c>
    </row>
    <row r="98" spans="2:25" x14ac:dyDescent="0.25">
      <c r="B98" s="82"/>
      <c r="C98" s="93">
        <f>'T1 2024'!C101</f>
        <v>90</v>
      </c>
      <c r="D98" s="95">
        <f>'T1 2024'!D101</f>
        <v>0</v>
      </c>
      <c r="E98" s="142">
        <f>'T1 2024'!E101</f>
        <v>0</v>
      </c>
      <c r="F98" s="142">
        <f>'T1 2024'!F101</f>
        <v>0</v>
      </c>
      <c r="G98" s="91">
        <f>'T1 2024'!G101</f>
        <v>0</v>
      </c>
      <c r="H98" s="740"/>
      <c r="I98" s="148">
        <f>'Fin SBA REC Sheet'!AF100</f>
        <v>0</v>
      </c>
      <c r="J98" s="149">
        <f>'PAT REC Sheet'!AG101/5</f>
        <v>0</v>
      </c>
      <c r="K98" s="150"/>
      <c r="L98" s="151"/>
      <c r="M98" s="739"/>
      <c r="N98" s="152">
        <f t="shared" si="10"/>
        <v>0</v>
      </c>
      <c r="O98" s="86"/>
      <c r="P98" s="92">
        <f t="shared" si="11"/>
        <v>0</v>
      </c>
      <c r="Q98" s="604"/>
      <c r="R98" s="84"/>
      <c r="S98" s="56">
        <f t="shared" si="12"/>
        <v>0</v>
      </c>
      <c r="T98" s="56">
        <f t="shared" si="13"/>
        <v>0</v>
      </c>
      <c r="U98" s="56">
        <f t="shared" si="14"/>
        <v>0</v>
      </c>
      <c r="V98" s="56">
        <f t="shared" si="15"/>
        <v>0</v>
      </c>
      <c r="W98" s="56">
        <f t="shared" si="16"/>
        <v>0</v>
      </c>
      <c r="X98" s="56">
        <f t="shared" si="17"/>
        <v>0</v>
      </c>
      <c r="Y98" s="56">
        <f t="shared" si="18"/>
        <v>0</v>
      </c>
    </row>
    <row r="99" spans="2:25" x14ac:dyDescent="0.25">
      <c r="B99" s="82"/>
      <c r="C99" s="93">
        <f>'T1 2024'!C102</f>
        <v>91</v>
      </c>
      <c r="D99" s="95">
        <f>'T1 2024'!D102</f>
        <v>0</v>
      </c>
      <c r="E99" s="142">
        <f>'T1 2024'!E102</f>
        <v>0</v>
      </c>
      <c r="F99" s="142">
        <f>'T1 2024'!F102</f>
        <v>0</v>
      </c>
      <c r="G99" s="91">
        <f>'T1 2024'!G102</f>
        <v>0</v>
      </c>
      <c r="H99" s="740"/>
      <c r="I99" s="148">
        <f>'Fin SBA REC Sheet'!AF101</f>
        <v>0</v>
      </c>
      <c r="J99" s="149">
        <f>'PAT REC Sheet'!AG102/5</f>
        <v>0</v>
      </c>
      <c r="K99" s="150"/>
      <c r="L99" s="151"/>
      <c r="M99" s="739"/>
      <c r="N99" s="152">
        <f t="shared" si="10"/>
        <v>0</v>
      </c>
      <c r="O99" s="86"/>
      <c r="P99" s="92">
        <f t="shared" si="11"/>
        <v>0</v>
      </c>
      <c r="Q99" s="604"/>
      <c r="R99" s="84"/>
      <c r="S99" s="56">
        <f t="shared" si="12"/>
        <v>0</v>
      </c>
      <c r="T99" s="56">
        <f t="shared" si="13"/>
        <v>0</v>
      </c>
      <c r="U99" s="56">
        <f t="shared" si="14"/>
        <v>0</v>
      </c>
      <c r="V99" s="56">
        <f t="shared" si="15"/>
        <v>0</v>
      </c>
      <c r="W99" s="56">
        <f t="shared" si="16"/>
        <v>0</v>
      </c>
      <c r="X99" s="56">
        <f t="shared" si="17"/>
        <v>0</v>
      </c>
      <c r="Y99" s="56">
        <f t="shared" si="18"/>
        <v>0</v>
      </c>
    </row>
    <row r="100" spans="2:25" x14ac:dyDescent="0.25">
      <c r="B100" s="82"/>
      <c r="C100" s="93">
        <f>'T1 2024'!C103</f>
        <v>92</v>
      </c>
      <c r="D100" s="95">
        <f>'T1 2024'!D103</f>
        <v>0</v>
      </c>
      <c r="E100" s="142">
        <f>'T1 2024'!E103</f>
        <v>0</v>
      </c>
      <c r="F100" s="142">
        <f>'T1 2024'!F103</f>
        <v>0</v>
      </c>
      <c r="G100" s="91">
        <f>'T1 2024'!G103</f>
        <v>0</v>
      </c>
      <c r="H100" s="740"/>
      <c r="I100" s="148">
        <f>'Fin SBA REC Sheet'!AF102</f>
        <v>0</v>
      </c>
      <c r="J100" s="149">
        <f>'PAT REC Sheet'!AG103/5</f>
        <v>0</v>
      </c>
      <c r="K100" s="150"/>
      <c r="L100" s="151"/>
      <c r="M100" s="739"/>
      <c r="N100" s="152">
        <f t="shared" si="10"/>
        <v>0</v>
      </c>
      <c r="O100" s="86"/>
      <c r="P100" s="92">
        <f t="shared" si="11"/>
        <v>0</v>
      </c>
      <c r="Q100" s="604"/>
      <c r="R100" s="84"/>
      <c r="S100" s="56">
        <f t="shared" si="12"/>
        <v>0</v>
      </c>
      <c r="T100" s="56">
        <f t="shared" si="13"/>
        <v>0</v>
      </c>
      <c r="U100" s="56">
        <f t="shared" si="14"/>
        <v>0</v>
      </c>
      <c r="V100" s="56">
        <f t="shared" si="15"/>
        <v>0</v>
      </c>
      <c r="W100" s="56">
        <f t="shared" si="16"/>
        <v>0</v>
      </c>
      <c r="X100" s="56">
        <f t="shared" si="17"/>
        <v>0</v>
      </c>
      <c r="Y100" s="56">
        <f t="shared" si="18"/>
        <v>0</v>
      </c>
    </row>
    <row r="101" spans="2:25" x14ac:dyDescent="0.25">
      <c r="B101" s="82"/>
      <c r="C101" s="93">
        <f>'T1 2024'!C104</f>
        <v>93</v>
      </c>
      <c r="D101" s="95">
        <f>'T1 2024'!D104</f>
        <v>0</v>
      </c>
      <c r="E101" s="142">
        <f>'T1 2024'!E104</f>
        <v>0</v>
      </c>
      <c r="F101" s="142">
        <f>'T1 2024'!F104</f>
        <v>0</v>
      </c>
      <c r="G101" s="91">
        <f>'T1 2024'!G104</f>
        <v>0</v>
      </c>
      <c r="H101" s="740"/>
      <c r="I101" s="148">
        <f>'Fin SBA REC Sheet'!AF103</f>
        <v>0</v>
      </c>
      <c r="J101" s="149">
        <f>'PAT REC Sheet'!AG104/5</f>
        <v>0</v>
      </c>
      <c r="K101" s="150"/>
      <c r="L101" s="151"/>
      <c r="M101" s="739"/>
      <c r="N101" s="152">
        <f t="shared" si="10"/>
        <v>0</v>
      </c>
      <c r="O101" s="86"/>
      <c r="P101" s="92">
        <f t="shared" si="11"/>
        <v>0</v>
      </c>
      <c r="Q101" s="604"/>
      <c r="R101" s="84"/>
      <c r="S101" s="56">
        <f t="shared" si="12"/>
        <v>0</v>
      </c>
      <c r="T101" s="56">
        <f t="shared" si="13"/>
        <v>0</v>
      </c>
      <c r="U101" s="56">
        <f t="shared" si="14"/>
        <v>0</v>
      </c>
      <c r="V101" s="56">
        <f t="shared" si="15"/>
        <v>0</v>
      </c>
      <c r="W101" s="56">
        <f t="shared" si="16"/>
        <v>0</v>
      </c>
      <c r="X101" s="56">
        <f t="shared" si="17"/>
        <v>0</v>
      </c>
      <c r="Y101" s="56">
        <f t="shared" si="18"/>
        <v>0</v>
      </c>
    </row>
    <row r="102" spans="2:25" x14ac:dyDescent="0.25">
      <c r="B102" s="82"/>
      <c r="C102" s="93">
        <f>'T1 2024'!C105</f>
        <v>94</v>
      </c>
      <c r="D102" s="95">
        <f>'T1 2024'!D105</f>
        <v>0</v>
      </c>
      <c r="E102" s="142">
        <f>'T1 2024'!E105</f>
        <v>0</v>
      </c>
      <c r="F102" s="142">
        <f>'T1 2024'!F105</f>
        <v>0</v>
      </c>
      <c r="G102" s="91">
        <f>'T1 2024'!G105</f>
        <v>0</v>
      </c>
      <c r="H102" s="740"/>
      <c r="I102" s="148">
        <f>'Fin SBA REC Sheet'!AF104</f>
        <v>0</v>
      </c>
      <c r="J102" s="149">
        <f>'PAT REC Sheet'!AG105/5</f>
        <v>0</v>
      </c>
      <c r="K102" s="150"/>
      <c r="L102" s="151"/>
      <c r="M102" s="739"/>
      <c r="N102" s="152">
        <f t="shared" si="10"/>
        <v>0</v>
      </c>
      <c r="O102" s="86"/>
      <c r="P102" s="92">
        <f t="shared" si="11"/>
        <v>0</v>
      </c>
      <c r="Q102" s="604"/>
      <c r="R102" s="84"/>
      <c r="S102" s="56">
        <f t="shared" si="12"/>
        <v>0</v>
      </c>
      <c r="T102" s="56">
        <f t="shared" si="13"/>
        <v>0</v>
      </c>
      <c r="U102" s="56">
        <f t="shared" si="14"/>
        <v>0</v>
      </c>
      <c r="V102" s="56">
        <f t="shared" si="15"/>
        <v>0</v>
      </c>
      <c r="W102" s="56">
        <f t="shared" si="16"/>
        <v>0</v>
      </c>
      <c r="X102" s="56">
        <f t="shared" si="17"/>
        <v>0</v>
      </c>
      <c r="Y102" s="56">
        <f t="shared" si="18"/>
        <v>0</v>
      </c>
    </row>
    <row r="103" spans="2:25" x14ac:dyDescent="0.25">
      <c r="B103" s="82"/>
      <c r="C103" s="93">
        <f>'T1 2024'!C106</f>
        <v>95</v>
      </c>
      <c r="D103" s="95">
        <f>'T1 2024'!D106</f>
        <v>0</v>
      </c>
      <c r="E103" s="142">
        <f>'T1 2024'!E106</f>
        <v>0</v>
      </c>
      <c r="F103" s="142">
        <f>'T1 2024'!F106</f>
        <v>0</v>
      </c>
      <c r="G103" s="91">
        <f>'T1 2024'!G106</f>
        <v>0</v>
      </c>
      <c r="H103" s="740"/>
      <c r="I103" s="148">
        <f>'Fin SBA REC Sheet'!AF105</f>
        <v>0</v>
      </c>
      <c r="J103" s="149">
        <f>'PAT REC Sheet'!AG106/5</f>
        <v>0</v>
      </c>
      <c r="K103" s="150"/>
      <c r="L103" s="151"/>
      <c r="M103" s="739"/>
      <c r="N103" s="152">
        <f t="shared" si="10"/>
        <v>0</v>
      </c>
      <c r="O103" s="86"/>
      <c r="P103" s="92">
        <f t="shared" si="11"/>
        <v>0</v>
      </c>
      <c r="Q103" s="604"/>
      <c r="R103" s="84"/>
      <c r="S103" s="56">
        <f t="shared" si="12"/>
        <v>0</v>
      </c>
      <c r="T103" s="56">
        <f t="shared" si="13"/>
        <v>0</v>
      </c>
      <c r="U103" s="56">
        <f t="shared" si="14"/>
        <v>0</v>
      </c>
      <c r="V103" s="56">
        <f t="shared" si="15"/>
        <v>0</v>
      </c>
      <c r="W103" s="56">
        <f t="shared" si="16"/>
        <v>0</v>
      </c>
      <c r="X103" s="56">
        <f t="shared" si="17"/>
        <v>0</v>
      </c>
      <c r="Y103" s="56">
        <f t="shared" si="18"/>
        <v>0</v>
      </c>
    </row>
    <row r="104" spans="2:25" x14ac:dyDescent="0.25">
      <c r="B104" s="82"/>
      <c r="C104" s="93">
        <f>'T1 2024'!C107</f>
        <v>96</v>
      </c>
      <c r="D104" s="95">
        <f>'T1 2024'!D107</f>
        <v>0</v>
      </c>
      <c r="E104" s="142">
        <f>'T1 2024'!E107</f>
        <v>0</v>
      </c>
      <c r="F104" s="142">
        <f>'T1 2024'!F107</f>
        <v>0</v>
      </c>
      <c r="G104" s="91">
        <f>'T1 2024'!G107</f>
        <v>0</v>
      </c>
      <c r="H104" s="740"/>
      <c r="I104" s="148">
        <f>'Fin SBA REC Sheet'!AF106</f>
        <v>0</v>
      </c>
      <c r="J104" s="149">
        <f>'PAT REC Sheet'!AG107/5</f>
        <v>0</v>
      </c>
      <c r="K104" s="150"/>
      <c r="L104" s="151"/>
      <c r="M104" s="739"/>
      <c r="N104" s="152">
        <f t="shared" si="10"/>
        <v>0</v>
      </c>
      <c r="O104" s="86"/>
      <c r="P104" s="92">
        <f t="shared" si="11"/>
        <v>0</v>
      </c>
      <c r="Q104" s="604"/>
      <c r="R104" s="84"/>
      <c r="S104" s="56">
        <f t="shared" si="12"/>
        <v>0</v>
      </c>
      <c r="T104" s="56">
        <f t="shared" si="13"/>
        <v>0</v>
      </c>
      <c r="U104" s="56">
        <f t="shared" si="14"/>
        <v>0</v>
      </c>
      <c r="V104" s="56">
        <f t="shared" si="15"/>
        <v>0</v>
      </c>
      <c r="W104" s="56">
        <f t="shared" si="16"/>
        <v>0</v>
      </c>
      <c r="X104" s="56">
        <f t="shared" si="17"/>
        <v>0</v>
      </c>
      <c r="Y104" s="56">
        <f t="shared" si="18"/>
        <v>0</v>
      </c>
    </row>
    <row r="105" spans="2:25" x14ac:dyDescent="0.25">
      <c r="B105" s="82"/>
      <c r="C105" s="93">
        <f>'T1 2024'!C108</f>
        <v>97</v>
      </c>
      <c r="D105" s="95">
        <f>'T1 2024'!D108</f>
        <v>0</v>
      </c>
      <c r="E105" s="142">
        <f>'T1 2024'!E108</f>
        <v>0</v>
      </c>
      <c r="F105" s="142">
        <f>'T1 2024'!F108</f>
        <v>0</v>
      </c>
      <c r="G105" s="91">
        <f>'T1 2024'!G108</f>
        <v>0</v>
      </c>
      <c r="H105" s="740"/>
      <c r="I105" s="148">
        <f>'Fin SBA REC Sheet'!AF107</f>
        <v>0</v>
      </c>
      <c r="J105" s="149">
        <f>'PAT REC Sheet'!AG108/5</f>
        <v>0</v>
      </c>
      <c r="K105" s="150"/>
      <c r="L105" s="151"/>
      <c r="M105" s="739"/>
      <c r="N105" s="152">
        <f t="shared" si="10"/>
        <v>0</v>
      </c>
      <c r="O105" s="86"/>
      <c r="P105" s="92">
        <f t="shared" si="11"/>
        <v>0</v>
      </c>
      <c r="Q105" s="604"/>
      <c r="R105" s="84"/>
      <c r="S105" s="56">
        <f t="shared" si="12"/>
        <v>0</v>
      </c>
      <c r="T105" s="56">
        <f t="shared" si="13"/>
        <v>0</v>
      </c>
      <c r="U105" s="56">
        <f t="shared" si="14"/>
        <v>0</v>
      </c>
      <c r="V105" s="56">
        <f t="shared" si="15"/>
        <v>0</v>
      </c>
      <c r="W105" s="56">
        <f t="shared" si="16"/>
        <v>0</v>
      </c>
      <c r="X105" s="56">
        <f t="shared" si="17"/>
        <v>0</v>
      </c>
      <c r="Y105" s="56">
        <f t="shared" si="18"/>
        <v>0</v>
      </c>
    </row>
    <row r="106" spans="2:25" x14ac:dyDescent="0.25">
      <c r="B106" s="82"/>
      <c r="C106" s="93">
        <f>'T1 2024'!C109</f>
        <v>98</v>
      </c>
      <c r="D106" s="95">
        <f>'T1 2024'!D109</f>
        <v>0</v>
      </c>
      <c r="E106" s="142">
        <f>'T1 2024'!E109</f>
        <v>0</v>
      </c>
      <c r="F106" s="142">
        <f>'T1 2024'!F109</f>
        <v>0</v>
      </c>
      <c r="G106" s="91">
        <f>'T1 2024'!G109</f>
        <v>0</v>
      </c>
      <c r="H106" s="740"/>
      <c r="I106" s="148">
        <f>'Fin SBA REC Sheet'!AF108</f>
        <v>0</v>
      </c>
      <c r="J106" s="149">
        <f>'PAT REC Sheet'!AG109/5</f>
        <v>0</v>
      </c>
      <c r="K106" s="150"/>
      <c r="L106" s="151"/>
      <c r="M106" s="739"/>
      <c r="N106" s="152">
        <f t="shared" si="10"/>
        <v>0</v>
      </c>
      <c r="O106" s="86"/>
      <c r="P106" s="92">
        <f t="shared" si="11"/>
        <v>0</v>
      </c>
      <c r="Q106" s="604"/>
      <c r="R106" s="84"/>
      <c r="S106" s="56">
        <f t="shared" si="12"/>
        <v>0</v>
      </c>
      <c r="T106" s="56">
        <f t="shared" si="13"/>
        <v>0</v>
      </c>
      <c r="U106" s="56">
        <f t="shared" si="14"/>
        <v>0</v>
      </c>
      <c r="V106" s="56">
        <f t="shared" si="15"/>
        <v>0</v>
      </c>
      <c r="W106" s="56">
        <f t="shared" si="16"/>
        <v>0</v>
      </c>
      <c r="X106" s="56">
        <f t="shared" si="17"/>
        <v>0</v>
      </c>
      <c r="Y106" s="56">
        <f t="shared" si="18"/>
        <v>0</v>
      </c>
    </row>
    <row r="107" spans="2:25" x14ac:dyDescent="0.25">
      <c r="B107" s="82"/>
      <c r="C107" s="93">
        <f>'T1 2024'!C110</f>
        <v>99</v>
      </c>
      <c r="D107" s="95">
        <f>'T1 2024'!D110</f>
        <v>0</v>
      </c>
      <c r="E107" s="142">
        <f>'T1 2024'!E110</f>
        <v>0</v>
      </c>
      <c r="F107" s="142">
        <f>'T1 2024'!F110</f>
        <v>0</v>
      </c>
      <c r="G107" s="91">
        <f>'T1 2024'!G110</f>
        <v>0</v>
      </c>
      <c r="H107" s="740"/>
      <c r="I107" s="148">
        <f>'Fin SBA REC Sheet'!AF109</f>
        <v>0</v>
      </c>
      <c r="J107" s="149">
        <f>'PAT REC Sheet'!AG110/5</f>
        <v>0</v>
      </c>
      <c r="K107" s="150"/>
      <c r="L107" s="151"/>
      <c r="M107" s="739"/>
      <c r="N107" s="152">
        <f t="shared" si="10"/>
        <v>0</v>
      </c>
      <c r="O107" s="86"/>
      <c r="P107" s="92">
        <f t="shared" si="11"/>
        <v>0</v>
      </c>
      <c r="Q107" s="604"/>
      <c r="R107" s="84"/>
      <c r="S107" s="56">
        <f t="shared" si="12"/>
        <v>0</v>
      </c>
      <c r="T107" s="56">
        <f t="shared" si="13"/>
        <v>0</v>
      </c>
      <c r="U107" s="56">
        <f t="shared" si="14"/>
        <v>0</v>
      </c>
      <c r="V107" s="56">
        <f t="shared" si="15"/>
        <v>0</v>
      </c>
      <c r="W107" s="56">
        <f t="shared" si="16"/>
        <v>0</v>
      </c>
      <c r="X107" s="56">
        <f t="shared" si="17"/>
        <v>0</v>
      </c>
      <c r="Y107" s="56">
        <f t="shared" si="18"/>
        <v>0</v>
      </c>
    </row>
    <row r="108" spans="2:25" x14ac:dyDescent="0.25">
      <c r="B108" s="82"/>
      <c r="C108" s="93">
        <f>'T1 2024'!C111</f>
        <v>100</v>
      </c>
      <c r="D108" s="95">
        <f>'T1 2024'!D111</f>
        <v>0</v>
      </c>
      <c r="E108" s="142">
        <f>'T1 2024'!E111</f>
        <v>0</v>
      </c>
      <c r="F108" s="142">
        <f>'T1 2024'!F111</f>
        <v>0</v>
      </c>
      <c r="G108" s="91">
        <f>'T1 2024'!G111</f>
        <v>0</v>
      </c>
      <c r="H108" s="740"/>
      <c r="I108" s="148">
        <f>'Fin SBA REC Sheet'!AF110</f>
        <v>0</v>
      </c>
      <c r="J108" s="149">
        <f>'PAT REC Sheet'!AG111/5</f>
        <v>0</v>
      </c>
      <c r="K108" s="150"/>
      <c r="L108" s="151"/>
      <c r="M108" s="739"/>
      <c r="N108" s="152">
        <f t="shared" si="10"/>
        <v>0</v>
      </c>
      <c r="O108" s="86"/>
      <c r="P108" s="92">
        <f t="shared" si="11"/>
        <v>0</v>
      </c>
      <c r="Q108" s="604"/>
      <c r="R108" s="84"/>
      <c r="S108" s="56">
        <f t="shared" si="12"/>
        <v>0</v>
      </c>
      <c r="T108" s="56">
        <f t="shared" si="13"/>
        <v>0</v>
      </c>
      <c r="U108" s="56">
        <f t="shared" si="14"/>
        <v>0</v>
      </c>
      <c r="V108" s="56">
        <f t="shared" si="15"/>
        <v>0</v>
      </c>
      <c r="W108" s="56">
        <f t="shared" si="16"/>
        <v>0</v>
      </c>
      <c r="X108" s="56">
        <f t="shared" si="17"/>
        <v>0</v>
      </c>
      <c r="Y108" s="56">
        <f t="shared" si="18"/>
        <v>0</v>
      </c>
    </row>
    <row r="109" spans="2:25" x14ac:dyDescent="0.25">
      <c r="B109" s="82"/>
      <c r="C109" s="93">
        <f>'T1 2024'!C112</f>
        <v>101</v>
      </c>
      <c r="D109" s="95">
        <f>'T1 2024'!D112</f>
        <v>0</v>
      </c>
      <c r="E109" s="142">
        <f>'T1 2024'!E112</f>
        <v>0</v>
      </c>
      <c r="F109" s="142">
        <f>'T1 2024'!F112</f>
        <v>0</v>
      </c>
      <c r="G109" s="91">
        <f>'T1 2024'!G112</f>
        <v>0</v>
      </c>
      <c r="H109" s="740"/>
      <c r="I109" s="148">
        <f>'Fin SBA REC Sheet'!AF111</f>
        <v>0</v>
      </c>
      <c r="J109" s="149">
        <f>'PAT REC Sheet'!AG112/5</f>
        <v>0</v>
      </c>
      <c r="K109" s="150"/>
      <c r="L109" s="151"/>
      <c r="M109" s="739"/>
      <c r="N109" s="152">
        <f t="shared" si="10"/>
        <v>0</v>
      </c>
      <c r="O109" s="86"/>
      <c r="P109" s="92">
        <f t="shared" si="11"/>
        <v>0</v>
      </c>
      <c r="Q109" s="604"/>
      <c r="R109" s="84"/>
      <c r="S109" s="56">
        <f t="shared" si="12"/>
        <v>0</v>
      </c>
      <c r="T109" s="56">
        <f t="shared" si="13"/>
        <v>0</v>
      </c>
      <c r="U109" s="56">
        <f t="shared" si="14"/>
        <v>0</v>
      </c>
      <c r="V109" s="56">
        <f t="shared" si="15"/>
        <v>0</v>
      </c>
      <c r="W109" s="56">
        <f t="shared" si="16"/>
        <v>0</v>
      </c>
      <c r="X109" s="56">
        <f t="shared" si="17"/>
        <v>0</v>
      </c>
      <c r="Y109" s="56">
        <f t="shared" si="18"/>
        <v>0</v>
      </c>
    </row>
    <row r="110" spans="2:25" x14ac:dyDescent="0.25">
      <c r="B110" s="82"/>
      <c r="C110" s="93">
        <f>'T1 2024'!C113</f>
        <v>102</v>
      </c>
      <c r="D110" s="95">
        <f>'T1 2024'!D113</f>
        <v>0</v>
      </c>
      <c r="E110" s="142">
        <f>'T1 2024'!E113</f>
        <v>0</v>
      </c>
      <c r="F110" s="142">
        <f>'T1 2024'!F113</f>
        <v>0</v>
      </c>
      <c r="G110" s="91">
        <f>'T1 2024'!G113</f>
        <v>0</v>
      </c>
      <c r="H110" s="740"/>
      <c r="I110" s="148">
        <f>'Fin SBA REC Sheet'!AF112</f>
        <v>0</v>
      </c>
      <c r="J110" s="149">
        <f>'PAT REC Sheet'!AG113/5</f>
        <v>0</v>
      </c>
      <c r="K110" s="150"/>
      <c r="L110" s="151"/>
      <c r="M110" s="739"/>
      <c r="N110" s="152">
        <f t="shared" si="10"/>
        <v>0</v>
      </c>
      <c r="O110" s="86"/>
      <c r="P110" s="92">
        <f t="shared" si="11"/>
        <v>0</v>
      </c>
      <c r="Q110" s="604"/>
      <c r="R110" s="84"/>
      <c r="S110" s="56">
        <f t="shared" si="12"/>
        <v>0</v>
      </c>
      <c r="T110" s="56">
        <f t="shared" si="13"/>
        <v>0</v>
      </c>
      <c r="U110" s="56">
        <f t="shared" si="14"/>
        <v>0</v>
      </c>
      <c r="V110" s="56">
        <f t="shared" si="15"/>
        <v>0</v>
      </c>
      <c r="W110" s="56">
        <f t="shared" si="16"/>
        <v>0</v>
      </c>
      <c r="X110" s="56">
        <f t="shared" si="17"/>
        <v>0</v>
      </c>
      <c r="Y110" s="56">
        <f t="shared" si="18"/>
        <v>0</v>
      </c>
    </row>
    <row r="111" spans="2:25" x14ac:dyDescent="0.25">
      <c r="B111" s="82"/>
      <c r="C111" s="93">
        <f>'T1 2024'!C114</f>
        <v>103</v>
      </c>
      <c r="D111" s="95">
        <f>'T1 2024'!D114</f>
        <v>0</v>
      </c>
      <c r="E111" s="142">
        <f>'T1 2024'!E114</f>
        <v>0</v>
      </c>
      <c r="F111" s="142">
        <f>'T1 2024'!F114</f>
        <v>0</v>
      </c>
      <c r="G111" s="91">
        <f>'T1 2024'!G114</f>
        <v>0</v>
      </c>
      <c r="H111" s="740"/>
      <c r="I111" s="148">
        <f>'Fin SBA REC Sheet'!AF113</f>
        <v>0</v>
      </c>
      <c r="J111" s="149">
        <f>'PAT REC Sheet'!AG114/5</f>
        <v>0</v>
      </c>
      <c r="K111" s="150"/>
      <c r="L111" s="151"/>
      <c r="M111" s="739"/>
      <c r="N111" s="152">
        <f t="shared" si="10"/>
        <v>0</v>
      </c>
      <c r="O111" s="86"/>
      <c r="P111" s="92">
        <f t="shared" si="11"/>
        <v>0</v>
      </c>
      <c r="Q111" s="604"/>
      <c r="R111" s="84"/>
      <c r="S111" s="56">
        <f t="shared" si="12"/>
        <v>0</v>
      </c>
      <c r="T111" s="56">
        <f t="shared" si="13"/>
        <v>0</v>
      </c>
      <c r="U111" s="56">
        <f t="shared" si="14"/>
        <v>0</v>
      </c>
      <c r="V111" s="56">
        <f t="shared" si="15"/>
        <v>0</v>
      </c>
      <c r="W111" s="56">
        <f t="shared" si="16"/>
        <v>0</v>
      </c>
      <c r="X111" s="56">
        <f t="shared" si="17"/>
        <v>0</v>
      </c>
      <c r="Y111" s="56">
        <f t="shared" si="18"/>
        <v>0</v>
      </c>
    </row>
    <row r="112" spans="2:25" x14ac:dyDescent="0.25">
      <c r="B112" s="82"/>
      <c r="C112" s="93">
        <f>'T1 2024'!C115</f>
        <v>104</v>
      </c>
      <c r="D112" s="95">
        <f>'T1 2024'!D115</f>
        <v>0</v>
      </c>
      <c r="E112" s="142">
        <f>'T1 2024'!E115</f>
        <v>0</v>
      </c>
      <c r="F112" s="142">
        <f>'T1 2024'!F115</f>
        <v>0</v>
      </c>
      <c r="G112" s="91">
        <f>'T1 2024'!G115</f>
        <v>0</v>
      </c>
      <c r="H112" s="740"/>
      <c r="I112" s="148">
        <f>'Fin SBA REC Sheet'!AF114</f>
        <v>0</v>
      </c>
      <c r="J112" s="149">
        <f>'PAT REC Sheet'!AG115/5</f>
        <v>0</v>
      </c>
      <c r="K112" s="150"/>
      <c r="L112" s="151"/>
      <c r="M112" s="739"/>
      <c r="N112" s="152">
        <f t="shared" si="10"/>
        <v>0</v>
      </c>
      <c r="O112" s="86"/>
      <c r="P112" s="92">
        <f t="shared" si="11"/>
        <v>0</v>
      </c>
      <c r="Q112" s="604"/>
      <c r="R112" s="84"/>
      <c r="S112" s="56">
        <f t="shared" si="12"/>
        <v>0</v>
      </c>
      <c r="T112" s="56">
        <f t="shared" si="13"/>
        <v>0</v>
      </c>
      <c r="U112" s="56">
        <f t="shared" si="14"/>
        <v>0</v>
      </c>
      <c r="V112" s="56">
        <f t="shared" si="15"/>
        <v>0</v>
      </c>
      <c r="W112" s="56">
        <f t="shared" si="16"/>
        <v>0</v>
      </c>
      <c r="X112" s="56">
        <f t="shared" si="17"/>
        <v>0</v>
      </c>
      <c r="Y112" s="56">
        <f t="shared" si="18"/>
        <v>0</v>
      </c>
    </row>
    <row r="113" spans="2:25" x14ac:dyDescent="0.25">
      <c r="B113" s="82"/>
      <c r="C113" s="93">
        <f>'T1 2024'!C116</f>
        <v>105</v>
      </c>
      <c r="D113" s="95">
        <f>'T1 2024'!D116</f>
        <v>0</v>
      </c>
      <c r="E113" s="142">
        <f>'T1 2024'!E116</f>
        <v>0</v>
      </c>
      <c r="F113" s="142">
        <f>'T1 2024'!F116</f>
        <v>0</v>
      </c>
      <c r="G113" s="91">
        <f>'T1 2024'!G116</f>
        <v>0</v>
      </c>
      <c r="H113" s="740"/>
      <c r="I113" s="148">
        <f>'Fin SBA REC Sheet'!AF115</f>
        <v>0</v>
      </c>
      <c r="J113" s="149">
        <f>'PAT REC Sheet'!AG116/5</f>
        <v>0</v>
      </c>
      <c r="K113" s="150"/>
      <c r="L113" s="151"/>
      <c r="M113" s="739"/>
      <c r="N113" s="152">
        <f t="shared" si="10"/>
        <v>0</v>
      </c>
      <c r="O113" s="86"/>
      <c r="P113" s="92">
        <f t="shared" si="11"/>
        <v>0</v>
      </c>
      <c r="Q113" s="604"/>
      <c r="R113" s="84"/>
      <c r="S113" s="56">
        <f t="shared" si="12"/>
        <v>0</v>
      </c>
      <c r="T113" s="56">
        <f t="shared" si="13"/>
        <v>0</v>
      </c>
      <c r="U113" s="56">
        <f t="shared" si="14"/>
        <v>0</v>
      </c>
      <c r="V113" s="56">
        <f t="shared" si="15"/>
        <v>0</v>
      </c>
      <c r="W113" s="56">
        <f t="shared" si="16"/>
        <v>0</v>
      </c>
      <c r="X113" s="56">
        <f t="shared" si="17"/>
        <v>0</v>
      </c>
      <c r="Y113" s="56">
        <f t="shared" si="18"/>
        <v>0</v>
      </c>
    </row>
    <row r="114" spans="2:25" x14ac:dyDescent="0.25">
      <c r="B114" s="82"/>
      <c r="C114" s="93">
        <f>'T1 2024'!C117</f>
        <v>106</v>
      </c>
      <c r="D114" s="95">
        <f>'T1 2024'!D117</f>
        <v>0</v>
      </c>
      <c r="E114" s="142">
        <f>'T1 2024'!E117</f>
        <v>0</v>
      </c>
      <c r="F114" s="142">
        <f>'T1 2024'!F117</f>
        <v>0</v>
      </c>
      <c r="G114" s="91">
        <f>'T1 2024'!G117</f>
        <v>0</v>
      </c>
      <c r="H114" s="740"/>
      <c r="I114" s="148">
        <f>'Fin SBA REC Sheet'!AF116</f>
        <v>0</v>
      </c>
      <c r="J114" s="149">
        <f>'PAT REC Sheet'!AG117/5</f>
        <v>0</v>
      </c>
      <c r="K114" s="150"/>
      <c r="L114" s="151"/>
      <c r="M114" s="739"/>
      <c r="N114" s="152">
        <f t="shared" si="10"/>
        <v>0</v>
      </c>
      <c r="O114" s="86"/>
      <c r="P114" s="92">
        <f t="shared" si="11"/>
        <v>0</v>
      </c>
      <c r="Q114" s="604"/>
      <c r="R114" s="84"/>
      <c r="S114" s="56">
        <f t="shared" si="12"/>
        <v>0</v>
      </c>
      <c r="T114" s="56">
        <f t="shared" si="13"/>
        <v>0</v>
      </c>
      <c r="U114" s="56">
        <f t="shared" si="14"/>
        <v>0</v>
      </c>
      <c r="V114" s="56">
        <f t="shared" si="15"/>
        <v>0</v>
      </c>
      <c r="W114" s="56">
        <f t="shared" si="16"/>
        <v>0</v>
      </c>
      <c r="X114" s="56">
        <f t="shared" si="17"/>
        <v>0</v>
      </c>
      <c r="Y114" s="56">
        <f t="shared" si="18"/>
        <v>0</v>
      </c>
    </row>
    <row r="115" spans="2:25" x14ac:dyDescent="0.25">
      <c r="B115" s="82"/>
      <c r="C115" s="93">
        <f>'T1 2024'!C118</f>
        <v>107</v>
      </c>
      <c r="D115" s="95">
        <f>'T1 2024'!D118</f>
        <v>0</v>
      </c>
      <c r="E115" s="142">
        <f>'T1 2024'!E118</f>
        <v>0</v>
      </c>
      <c r="F115" s="142">
        <f>'T1 2024'!F118</f>
        <v>0</v>
      </c>
      <c r="G115" s="91">
        <f>'T1 2024'!G118</f>
        <v>0</v>
      </c>
      <c r="H115" s="740"/>
      <c r="I115" s="148">
        <f>'Fin SBA REC Sheet'!AF117</f>
        <v>0</v>
      </c>
      <c r="J115" s="149">
        <f>'PAT REC Sheet'!AG118/5</f>
        <v>0</v>
      </c>
      <c r="K115" s="150"/>
      <c r="L115" s="151"/>
      <c r="M115" s="739"/>
      <c r="N115" s="152">
        <f t="shared" si="10"/>
        <v>0</v>
      </c>
      <c r="O115" s="86"/>
      <c r="P115" s="92">
        <f t="shared" si="11"/>
        <v>0</v>
      </c>
      <c r="Q115" s="604"/>
      <c r="R115" s="84"/>
      <c r="S115" s="56">
        <f t="shared" si="12"/>
        <v>0</v>
      </c>
      <c r="T115" s="56">
        <f t="shared" si="13"/>
        <v>0</v>
      </c>
      <c r="U115" s="56">
        <f t="shared" si="14"/>
        <v>0</v>
      </c>
      <c r="V115" s="56">
        <f t="shared" si="15"/>
        <v>0</v>
      </c>
      <c r="W115" s="56">
        <f t="shared" si="16"/>
        <v>0</v>
      </c>
      <c r="X115" s="56">
        <f t="shared" si="17"/>
        <v>0</v>
      </c>
      <c r="Y115" s="56">
        <f t="shared" si="18"/>
        <v>0</v>
      </c>
    </row>
    <row r="116" spans="2:25" x14ac:dyDescent="0.25">
      <c r="B116" s="82"/>
      <c r="C116" s="93">
        <f>'T1 2024'!C119</f>
        <v>108</v>
      </c>
      <c r="D116" s="95">
        <f>'T1 2024'!D119</f>
        <v>0</v>
      </c>
      <c r="E116" s="142">
        <f>'T1 2024'!E119</f>
        <v>0</v>
      </c>
      <c r="F116" s="142">
        <f>'T1 2024'!F119</f>
        <v>0</v>
      </c>
      <c r="G116" s="91">
        <f>'T1 2024'!G119</f>
        <v>0</v>
      </c>
      <c r="H116" s="740"/>
      <c r="I116" s="148">
        <f>'Fin SBA REC Sheet'!AF118</f>
        <v>0</v>
      </c>
      <c r="J116" s="149">
        <f>'PAT REC Sheet'!AG119/5</f>
        <v>0</v>
      </c>
      <c r="K116" s="150"/>
      <c r="L116" s="151"/>
      <c r="M116" s="739"/>
      <c r="N116" s="152">
        <f t="shared" si="10"/>
        <v>0</v>
      </c>
      <c r="O116" s="86"/>
      <c r="P116" s="92">
        <f t="shared" si="11"/>
        <v>0</v>
      </c>
      <c r="Q116" s="604"/>
      <c r="R116" s="84"/>
      <c r="S116" s="56">
        <f t="shared" si="12"/>
        <v>0</v>
      </c>
      <c r="T116" s="56">
        <f t="shared" si="13"/>
        <v>0</v>
      </c>
      <c r="U116" s="56">
        <f t="shared" si="14"/>
        <v>0</v>
      </c>
      <c r="V116" s="56">
        <f t="shared" si="15"/>
        <v>0</v>
      </c>
      <c r="W116" s="56">
        <f t="shared" si="16"/>
        <v>0</v>
      </c>
      <c r="X116" s="56">
        <f t="shared" si="17"/>
        <v>0</v>
      </c>
      <c r="Y116" s="56">
        <f t="shared" si="18"/>
        <v>0</v>
      </c>
    </row>
    <row r="117" spans="2:25" x14ac:dyDescent="0.25">
      <c r="B117" s="82"/>
      <c r="C117" s="93">
        <f>'T1 2024'!C120</f>
        <v>109</v>
      </c>
      <c r="D117" s="95">
        <f>'T1 2024'!D120</f>
        <v>0</v>
      </c>
      <c r="E117" s="142">
        <f>'T1 2024'!E120</f>
        <v>0</v>
      </c>
      <c r="F117" s="142">
        <f>'T1 2024'!F120</f>
        <v>0</v>
      </c>
      <c r="G117" s="91">
        <f>'T1 2024'!G120</f>
        <v>0</v>
      </c>
      <c r="H117" s="740"/>
      <c r="I117" s="148">
        <f>'Fin SBA REC Sheet'!AF119</f>
        <v>0</v>
      </c>
      <c r="J117" s="149">
        <f>'PAT REC Sheet'!AG120/5</f>
        <v>0</v>
      </c>
      <c r="K117" s="150"/>
      <c r="L117" s="151"/>
      <c r="M117" s="739"/>
      <c r="N117" s="152">
        <f t="shared" si="10"/>
        <v>0</v>
      </c>
      <c r="O117" s="86"/>
      <c r="P117" s="92">
        <f t="shared" si="11"/>
        <v>0</v>
      </c>
      <c r="Q117" s="604"/>
      <c r="R117" s="84"/>
      <c r="S117" s="56">
        <f t="shared" si="12"/>
        <v>0</v>
      </c>
      <c r="T117" s="56">
        <f t="shared" si="13"/>
        <v>0</v>
      </c>
      <c r="U117" s="56">
        <f t="shared" si="14"/>
        <v>0</v>
      </c>
      <c r="V117" s="56">
        <f t="shared" si="15"/>
        <v>0</v>
      </c>
      <c r="W117" s="56">
        <f t="shared" si="16"/>
        <v>0</v>
      </c>
      <c r="X117" s="56">
        <f t="shared" si="17"/>
        <v>0</v>
      </c>
      <c r="Y117" s="56">
        <f t="shared" si="18"/>
        <v>0</v>
      </c>
    </row>
    <row r="118" spans="2:25" x14ac:dyDescent="0.25">
      <c r="B118" s="82"/>
      <c r="C118" s="93">
        <f>'T1 2024'!C121</f>
        <v>110</v>
      </c>
      <c r="D118" s="95">
        <f>'T1 2024'!D121</f>
        <v>0</v>
      </c>
      <c r="E118" s="142">
        <f>'T1 2024'!E121</f>
        <v>0</v>
      </c>
      <c r="F118" s="142">
        <f>'T1 2024'!F121</f>
        <v>0</v>
      </c>
      <c r="G118" s="91">
        <f>'T1 2024'!G121</f>
        <v>0</v>
      </c>
      <c r="H118" s="740"/>
      <c r="I118" s="148">
        <f>'Fin SBA REC Sheet'!AF120</f>
        <v>0</v>
      </c>
      <c r="J118" s="149">
        <f>'PAT REC Sheet'!AG121/5</f>
        <v>0</v>
      </c>
      <c r="K118" s="150"/>
      <c r="L118" s="151"/>
      <c r="M118" s="739"/>
      <c r="N118" s="152">
        <f t="shared" si="10"/>
        <v>0</v>
      </c>
      <c r="O118" s="86"/>
      <c r="P118" s="92">
        <f t="shared" si="11"/>
        <v>0</v>
      </c>
      <c r="Q118" s="604"/>
      <c r="R118" s="84"/>
      <c r="S118" s="56">
        <f t="shared" si="12"/>
        <v>0</v>
      </c>
      <c r="T118" s="56">
        <f t="shared" si="13"/>
        <v>0</v>
      </c>
      <c r="U118" s="56">
        <f t="shared" si="14"/>
        <v>0</v>
      </c>
      <c r="V118" s="56">
        <f t="shared" si="15"/>
        <v>0</v>
      </c>
      <c r="W118" s="56">
        <f t="shared" si="16"/>
        <v>0</v>
      </c>
      <c r="X118" s="56">
        <f t="shared" si="17"/>
        <v>0</v>
      </c>
      <c r="Y118" s="56">
        <f t="shared" si="18"/>
        <v>0</v>
      </c>
    </row>
    <row r="119" spans="2:25" x14ac:dyDescent="0.25">
      <c r="B119" s="82"/>
      <c r="C119" s="93">
        <f>'T1 2024'!C122</f>
        <v>111</v>
      </c>
      <c r="D119" s="95">
        <f>'T1 2024'!D122</f>
        <v>0</v>
      </c>
      <c r="E119" s="142">
        <f>'T1 2024'!E122</f>
        <v>0</v>
      </c>
      <c r="F119" s="142">
        <f>'T1 2024'!F122</f>
        <v>0</v>
      </c>
      <c r="G119" s="91">
        <f>'T1 2024'!G122</f>
        <v>0</v>
      </c>
      <c r="H119" s="740"/>
      <c r="I119" s="148">
        <f>'Fin SBA REC Sheet'!AF121</f>
        <v>0</v>
      </c>
      <c r="J119" s="149">
        <f>'PAT REC Sheet'!AG122/5</f>
        <v>0</v>
      </c>
      <c r="K119" s="150"/>
      <c r="L119" s="151"/>
      <c r="M119" s="739"/>
      <c r="N119" s="152">
        <f t="shared" si="10"/>
        <v>0</v>
      </c>
      <c r="O119" s="86"/>
      <c r="P119" s="92">
        <f t="shared" si="11"/>
        <v>0</v>
      </c>
      <c r="Q119" s="604"/>
      <c r="R119" s="84"/>
      <c r="S119" s="56">
        <f t="shared" si="12"/>
        <v>0</v>
      </c>
      <c r="T119" s="56">
        <f t="shared" si="13"/>
        <v>0</v>
      </c>
      <c r="U119" s="56">
        <f t="shared" si="14"/>
        <v>0</v>
      </c>
      <c r="V119" s="56">
        <f t="shared" si="15"/>
        <v>0</v>
      </c>
      <c r="W119" s="56">
        <f t="shared" si="16"/>
        <v>0</v>
      </c>
      <c r="X119" s="56">
        <f t="shared" si="17"/>
        <v>0</v>
      </c>
      <c r="Y119" s="56">
        <f t="shared" si="18"/>
        <v>0</v>
      </c>
    </row>
    <row r="120" spans="2:25" x14ac:dyDescent="0.25">
      <c r="B120" s="82"/>
      <c r="C120" s="93">
        <f>'T1 2024'!C123</f>
        <v>112</v>
      </c>
      <c r="D120" s="95">
        <f>'T1 2024'!D123</f>
        <v>0</v>
      </c>
      <c r="E120" s="142">
        <f>'T1 2024'!E123</f>
        <v>0</v>
      </c>
      <c r="F120" s="142">
        <f>'T1 2024'!F123</f>
        <v>0</v>
      </c>
      <c r="G120" s="91">
        <f>'T1 2024'!G123</f>
        <v>0</v>
      </c>
      <c r="H120" s="740"/>
      <c r="I120" s="148">
        <f>'Fin SBA REC Sheet'!AF122</f>
        <v>0</v>
      </c>
      <c r="J120" s="149">
        <f>'PAT REC Sheet'!AG123/5</f>
        <v>0</v>
      </c>
      <c r="K120" s="150"/>
      <c r="L120" s="151"/>
      <c r="M120" s="739"/>
      <c r="N120" s="152">
        <f t="shared" si="10"/>
        <v>0</v>
      </c>
      <c r="O120" s="86"/>
      <c r="P120" s="92">
        <f t="shared" si="11"/>
        <v>0</v>
      </c>
      <c r="Q120" s="604"/>
      <c r="R120" s="84"/>
      <c r="S120" s="56">
        <f t="shared" si="12"/>
        <v>0</v>
      </c>
      <c r="T120" s="56">
        <f t="shared" si="13"/>
        <v>0</v>
      </c>
      <c r="U120" s="56">
        <f t="shared" si="14"/>
        <v>0</v>
      </c>
      <c r="V120" s="56">
        <f t="shared" si="15"/>
        <v>0</v>
      </c>
      <c r="W120" s="56">
        <f t="shared" si="16"/>
        <v>0</v>
      </c>
      <c r="X120" s="56">
        <f t="shared" si="17"/>
        <v>0</v>
      </c>
      <c r="Y120" s="56">
        <f t="shared" si="18"/>
        <v>0</v>
      </c>
    </row>
    <row r="121" spans="2:25" x14ac:dyDescent="0.25">
      <c r="B121" s="82"/>
      <c r="C121" s="93">
        <f>'T1 2024'!C124</f>
        <v>113</v>
      </c>
      <c r="D121" s="95">
        <f>'T1 2024'!D124</f>
        <v>0</v>
      </c>
      <c r="E121" s="142">
        <f>'T1 2024'!E124</f>
        <v>0</v>
      </c>
      <c r="F121" s="142">
        <f>'T1 2024'!F124</f>
        <v>0</v>
      </c>
      <c r="G121" s="91">
        <f>'T1 2024'!G124</f>
        <v>0</v>
      </c>
      <c r="H121" s="740"/>
      <c r="I121" s="148">
        <f>'Fin SBA REC Sheet'!AF123</f>
        <v>0</v>
      </c>
      <c r="J121" s="149">
        <f>'PAT REC Sheet'!AG124/5</f>
        <v>0</v>
      </c>
      <c r="K121" s="150"/>
      <c r="L121" s="151"/>
      <c r="M121" s="739"/>
      <c r="N121" s="152">
        <f t="shared" si="10"/>
        <v>0</v>
      </c>
      <c r="O121" s="86"/>
      <c r="P121" s="92">
        <f t="shared" si="11"/>
        <v>0</v>
      </c>
      <c r="Q121" s="604"/>
      <c r="R121" s="84"/>
      <c r="S121" s="56">
        <f t="shared" si="12"/>
        <v>0</v>
      </c>
      <c r="T121" s="56">
        <f t="shared" si="13"/>
        <v>0</v>
      </c>
      <c r="U121" s="56">
        <f t="shared" si="14"/>
        <v>0</v>
      </c>
      <c r="V121" s="56">
        <f t="shared" si="15"/>
        <v>0</v>
      </c>
      <c r="W121" s="56">
        <f t="shared" si="16"/>
        <v>0</v>
      </c>
      <c r="X121" s="56">
        <f t="shared" si="17"/>
        <v>0</v>
      </c>
      <c r="Y121" s="56">
        <f t="shared" si="18"/>
        <v>0</v>
      </c>
    </row>
    <row r="122" spans="2:25" x14ac:dyDescent="0.25">
      <c r="B122" s="82"/>
      <c r="C122" s="93">
        <f>'T1 2024'!C125</f>
        <v>114</v>
      </c>
      <c r="D122" s="95">
        <f>'T1 2024'!D125</f>
        <v>0</v>
      </c>
      <c r="E122" s="142">
        <f>'T1 2024'!E125</f>
        <v>0</v>
      </c>
      <c r="F122" s="142">
        <f>'T1 2024'!F125</f>
        <v>0</v>
      </c>
      <c r="G122" s="91">
        <f>'T1 2024'!G125</f>
        <v>0</v>
      </c>
      <c r="H122" s="740"/>
      <c r="I122" s="148">
        <f>'Fin SBA REC Sheet'!AF124</f>
        <v>0</v>
      </c>
      <c r="J122" s="149">
        <f>'PAT REC Sheet'!AG125/5</f>
        <v>0</v>
      </c>
      <c r="K122" s="150"/>
      <c r="L122" s="151"/>
      <c r="M122" s="739"/>
      <c r="N122" s="152">
        <f t="shared" si="10"/>
        <v>0</v>
      </c>
      <c r="O122" s="86"/>
      <c r="P122" s="92">
        <f t="shared" si="11"/>
        <v>0</v>
      </c>
      <c r="Q122" s="604"/>
      <c r="R122" s="84"/>
      <c r="S122" s="56">
        <f t="shared" si="12"/>
        <v>0</v>
      </c>
      <c r="T122" s="56">
        <f t="shared" si="13"/>
        <v>0</v>
      </c>
      <c r="U122" s="56">
        <f t="shared" si="14"/>
        <v>0</v>
      </c>
      <c r="V122" s="56">
        <f t="shared" si="15"/>
        <v>0</v>
      </c>
      <c r="W122" s="56">
        <f t="shared" si="16"/>
        <v>0</v>
      </c>
      <c r="X122" s="56">
        <f t="shared" si="17"/>
        <v>0</v>
      </c>
      <c r="Y122" s="56">
        <f t="shared" si="18"/>
        <v>0</v>
      </c>
    </row>
    <row r="123" spans="2:25" x14ac:dyDescent="0.25">
      <c r="B123" s="82"/>
      <c r="C123" s="93">
        <f>'T1 2024'!C126</f>
        <v>115</v>
      </c>
      <c r="D123" s="95">
        <f>'T1 2024'!D126</f>
        <v>0</v>
      </c>
      <c r="E123" s="142">
        <f>'T1 2024'!E126</f>
        <v>0</v>
      </c>
      <c r="F123" s="142">
        <f>'T1 2024'!F126</f>
        <v>0</v>
      </c>
      <c r="G123" s="91">
        <f>'T1 2024'!G126</f>
        <v>0</v>
      </c>
      <c r="H123" s="740"/>
      <c r="I123" s="148">
        <f>'Fin SBA REC Sheet'!AF125</f>
        <v>0</v>
      </c>
      <c r="J123" s="149">
        <f>'PAT REC Sheet'!AG126/5</f>
        <v>0</v>
      </c>
      <c r="K123" s="150"/>
      <c r="L123" s="151"/>
      <c r="M123" s="739"/>
      <c r="N123" s="152">
        <f t="shared" si="10"/>
        <v>0</v>
      </c>
      <c r="O123" s="86"/>
      <c r="P123" s="92">
        <f t="shared" si="11"/>
        <v>0</v>
      </c>
      <c r="Q123" s="604"/>
      <c r="R123" s="84"/>
      <c r="S123" s="56">
        <f t="shared" si="12"/>
        <v>0</v>
      </c>
      <c r="T123" s="56">
        <f t="shared" si="13"/>
        <v>0</v>
      </c>
      <c r="U123" s="56">
        <f t="shared" si="14"/>
        <v>0</v>
      </c>
      <c r="V123" s="56">
        <f t="shared" si="15"/>
        <v>0</v>
      </c>
      <c r="W123" s="56">
        <f t="shared" si="16"/>
        <v>0</v>
      </c>
      <c r="X123" s="56">
        <f t="shared" si="17"/>
        <v>0</v>
      </c>
      <c r="Y123" s="56">
        <f t="shared" si="18"/>
        <v>0</v>
      </c>
    </row>
    <row r="124" spans="2:25" x14ac:dyDescent="0.25">
      <c r="B124" s="82"/>
      <c r="C124" s="93">
        <f>'T1 2024'!C127</f>
        <v>116</v>
      </c>
      <c r="D124" s="95">
        <f>'T1 2024'!D127</f>
        <v>0</v>
      </c>
      <c r="E124" s="142">
        <f>'T1 2024'!E127</f>
        <v>0</v>
      </c>
      <c r="F124" s="142">
        <f>'T1 2024'!F127</f>
        <v>0</v>
      </c>
      <c r="G124" s="91">
        <f>'T1 2024'!G127</f>
        <v>0</v>
      </c>
      <c r="H124" s="740"/>
      <c r="I124" s="148">
        <f>'Fin SBA REC Sheet'!AF126</f>
        <v>0</v>
      </c>
      <c r="J124" s="149">
        <f>'PAT REC Sheet'!AG127/5</f>
        <v>0</v>
      </c>
      <c r="K124" s="150"/>
      <c r="L124" s="151"/>
      <c r="M124" s="739"/>
      <c r="N124" s="152">
        <f t="shared" si="10"/>
        <v>0</v>
      </c>
      <c r="O124" s="86"/>
      <c r="P124" s="92">
        <f t="shared" si="11"/>
        <v>0</v>
      </c>
      <c r="Q124" s="604"/>
      <c r="R124" s="84"/>
      <c r="S124" s="56">
        <f t="shared" si="12"/>
        <v>0</v>
      </c>
      <c r="T124" s="56">
        <f t="shared" si="13"/>
        <v>0</v>
      </c>
      <c r="U124" s="56">
        <f t="shared" si="14"/>
        <v>0</v>
      </c>
      <c r="V124" s="56">
        <f t="shared" si="15"/>
        <v>0</v>
      </c>
      <c r="W124" s="56">
        <f t="shared" si="16"/>
        <v>0</v>
      </c>
      <c r="X124" s="56">
        <f t="shared" si="17"/>
        <v>0</v>
      </c>
      <c r="Y124" s="56">
        <f t="shared" si="18"/>
        <v>0</v>
      </c>
    </row>
    <row r="125" spans="2:25" x14ac:dyDescent="0.25">
      <c r="B125" s="82"/>
      <c r="C125" s="93">
        <f>'T1 2024'!C128</f>
        <v>117</v>
      </c>
      <c r="D125" s="95">
        <f>'T1 2024'!D128</f>
        <v>0</v>
      </c>
      <c r="E125" s="142">
        <f>'T1 2024'!E128</f>
        <v>0</v>
      </c>
      <c r="F125" s="142">
        <f>'T1 2024'!F128</f>
        <v>0</v>
      </c>
      <c r="G125" s="91">
        <f>'T1 2024'!G128</f>
        <v>0</v>
      </c>
      <c r="H125" s="740"/>
      <c r="I125" s="148">
        <f>'Fin SBA REC Sheet'!AF127</f>
        <v>0</v>
      </c>
      <c r="J125" s="149">
        <f>'PAT REC Sheet'!AG128/5</f>
        <v>0</v>
      </c>
      <c r="K125" s="150"/>
      <c r="L125" s="151"/>
      <c r="M125" s="739"/>
      <c r="N125" s="152">
        <f t="shared" si="10"/>
        <v>0</v>
      </c>
      <c r="O125" s="86"/>
      <c r="P125" s="92">
        <f t="shared" si="11"/>
        <v>0</v>
      </c>
      <c r="Q125" s="604"/>
      <c r="R125" s="84"/>
      <c r="S125" s="56">
        <f t="shared" si="12"/>
        <v>0</v>
      </c>
      <c r="T125" s="56">
        <f t="shared" si="13"/>
        <v>0</v>
      </c>
      <c r="U125" s="56">
        <f t="shared" si="14"/>
        <v>0</v>
      </c>
      <c r="V125" s="56">
        <f t="shared" si="15"/>
        <v>0</v>
      </c>
      <c r="W125" s="56">
        <f t="shared" si="16"/>
        <v>0</v>
      </c>
      <c r="X125" s="56">
        <f t="shared" si="17"/>
        <v>0</v>
      </c>
      <c r="Y125" s="56">
        <f t="shared" si="18"/>
        <v>0</v>
      </c>
    </row>
    <row r="126" spans="2:25" x14ac:dyDescent="0.25">
      <c r="B126" s="82"/>
      <c r="C126" s="93">
        <f>'T1 2024'!C129</f>
        <v>118</v>
      </c>
      <c r="D126" s="95">
        <f>'T1 2024'!D129</f>
        <v>0</v>
      </c>
      <c r="E126" s="142">
        <f>'T1 2024'!E129</f>
        <v>0</v>
      </c>
      <c r="F126" s="142">
        <f>'T1 2024'!F129</f>
        <v>0</v>
      </c>
      <c r="G126" s="91">
        <f>'T1 2024'!G129</f>
        <v>0</v>
      </c>
      <c r="H126" s="740"/>
      <c r="I126" s="148">
        <f>'Fin SBA REC Sheet'!AF128</f>
        <v>0</v>
      </c>
      <c r="J126" s="149">
        <f>'PAT REC Sheet'!AG129/5</f>
        <v>0</v>
      </c>
      <c r="K126" s="150"/>
      <c r="L126" s="151"/>
      <c r="M126" s="739"/>
      <c r="N126" s="152">
        <f t="shared" si="10"/>
        <v>0</v>
      </c>
      <c r="O126" s="86"/>
      <c r="P126" s="92">
        <f t="shared" si="11"/>
        <v>0</v>
      </c>
      <c r="Q126" s="604"/>
      <c r="R126" s="84"/>
      <c r="S126" s="56">
        <f t="shared" si="12"/>
        <v>0</v>
      </c>
      <c r="T126" s="56">
        <f t="shared" si="13"/>
        <v>0</v>
      </c>
      <c r="U126" s="56">
        <f t="shared" si="14"/>
        <v>0</v>
      </c>
      <c r="V126" s="56">
        <f t="shared" si="15"/>
        <v>0</v>
      </c>
      <c r="W126" s="56">
        <f t="shared" si="16"/>
        <v>0</v>
      </c>
      <c r="X126" s="56">
        <f t="shared" si="17"/>
        <v>0</v>
      </c>
      <c r="Y126" s="56">
        <f t="shared" si="18"/>
        <v>0</v>
      </c>
    </row>
    <row r="127" spans="2:25" x14ac:dyDescent="0.25">
      <c r="B127" s="82"/>
      <c r="C127" s="93">
        <f>'T1 2024'!C130</f>
        <v>119</v>
      </c>
      <c r="D127" s="95">
        <f>'T1 2024'!D130</f>
        <v>0</v>
      </c>
      <c r="E127" s="142">
        <f>'T1 2024'!E130</f>
        <v>0</v>
      </c>
      <c r="F127" s="142">
        <f>'T1 2024'!F130</f>
        <v>0</v>
      </c>
      <c r="G127" s="91">
        <f>'T1 2024'!G130</f>
        <v>0</v>
      </c>
      <c r="H127" s="740"/>
      <c r="I127" s="148">
        <f>'Fin SBA REC Sheet'!AF129</f>
        <v>0</v>
      </c>
      <c r="J127" s="149">
        <f>'PAT REC Sheet'!AG130/5</f>
        <v>0</v>
      </c>
      <c r="K127" s="150"/>
      <c r="L127" s="151"/>
      <c r="M127" s="739"/>
      <c r="N127" s="152">
        <f t="shared" si="10"/>
        <v>0</v>
      </c>
      <c r="O127" s="86"/>
      <c r="P127" s="92">
        <f t="shared" si="11"/>
        <v>0</v>
      </c>
      <c r="Q127" s="604"/>
      <c r="R127" s="84"/>
      <c r="S127" s="56">
        <f t="shared" si="12"/>
        <v>0</v>
      </c>
      <c r="T127" s="56">
        <f t="shared" si="13"/>
        <v>0</v>
      </c>
      <c r="U127" s="56">
        <f t="shared" si="14"/>
        <v>0</v>
      </c>
      <c r="V127" s="56">
        <f t="shared" si="15"/>
        <v>0</v>
      </c>
      <c r="W127" s="56">
        <f t="shared" si="16"/>
        <v>0</v>
      </c>
      <c r="X127" s="56">
        <f t="shared" si="17"/>
        <v>0</v>
      </c>
      <c r="Y127" s="56">
        <f t="shared" si="18"/>
        <v>0</v>
      </c>
    </row>
    <row r="128" spans="2:25" x14ac:dyDescent="0.25">
      <c r="B128" s="82"/>
      <c r="C128" s="93">
        <f>'T1 2024'!C131</f>
        <v>120</v>
      </c>
      <c r="D128" s="95">
        <f>'T1 2024'!D131</f>
        <v>0</v>
      </c>
      <c r="E128" s="142">
        <f>'T1 2024'!E131</f>
        <v>0</v>
      </c>
      <c r="F128" s="142">
        <f>'T1 2024'!F131</f>
        <v>0</v>
      </c>
      <c r="G128" s="91">
        <f>'T1 2024'!G131</f>
        <v>0</v>
      </c>
      <c r="H128" s="740"/>
      <c r="I128" s="148">
        <f>'Fin SBA REC Sheet'!AF130</f>
        <v>0</v>
      </c>
      <c r="J128" s="149">
        <f>'PAT REC Sheet'!AG131/5</f>
        <v>0</v>
      </c>
      <c r="K128" s="150"/>
      <c r="L128" s="151"/>
      <c r="M128" s="739"/>
      <c r="N128" s="152">
        <f t="shared" si="10"/>
        <v>0</v>
      </c>
      <c r="O128" s="86"/>
      <c r="P128" s="92">
        <f t="shared" si="11"/>
        <v>0</v>
      </c>
      <c r="Q128" s="604"/>
      <c r="R128" s="84"/>
      <c r="S128" s="56">
        <f t="shared" si="12"/>
        <v>0</v>
      </c>
      <c r="T128" s="56">
        <f t="shared" si="13"/>
        <v>0</v>
      </c>
      <c r="U128" s="56">
        <f t="shared" si="14"/>
        <v>0</v>
      </c>
      <c r="V128" s="56">
        <f t="shared" si="15"/>
        <v>0</v>
      </c>
      <c r="W128" s="56">
        <f t="shared" si="16"/>
        <v>0</v>
      </c>
      <c r="X128" s="56">
        <f t="shared" si="17"/>
        <v>0</v>
      </c>
      <c r="Y128" s="56">
        <f t="shared" si="18"/>
        <v>0</v>
      </c>
    </row>
    <row r="129" spans="2:25" x14ac:dyDescent="0.25">
      <c r="B129" s="82"/>
      <c r="C129" s="93">
        <f>'T1 2024'!C132</f>
        <v>121</v>
      </c>
      <c r="D129" s="95">
        <f>'T1 2024'!D132</f>
        <v>0</v>
      </c>
      <c r="E129" s="142">
        <f>'T1 2024'!E132</f>
        <v>0</v>
      </c>
      <c r="F129" s="142">
        <f>'T1 2024'!F132</f>
        <v>0</v>
      </c>
      <c r="G129" s="91">
        <f>'T1 2024'!G132</f>
        <v>0</v>
      </c>
      <c r="H129" s="740"/>
      <c r="I129" s="148">
        <f>'Fin SBA REC Sheet'!AF131</f>
        <v>0</v>
      </c>
      <c r="J129" s="149">
        <f>'PAT REC Sheet'!AG132/5</f>
        <v>0</v>
      </c>
      <c r="K129" s="150"/>
      <c r="L129" s="151"/>
      <c r="M129" s="739"/>
      <c r="N129" s="152">
        <f t="shared" si="10"/>
        <v>0</v>
      </c>
      <c r="O129" s="86"/>
      <c r="P129" s="92">
        <f t="shared" si="11"/>
        <v>0</v>
      </c>
      <c r="Q129" s="604"/>
      <c r="R129" s="84"/>
      <c r="S129" s="56">
        <f t="shared" si="12"/>
        <v>0</v>
      </c>
      <c r="T129" s="56">
        <f t="shared" si="13"/>
        <v>0</v>
      </c>
      <c r="U129" s="56">
        <f t="shared" si="14"/>
        <v>0</v>
      </c>
      <c r="V129" s="56">
        <f t="shared" si="15"/>
        <v>0</v>
      </c>
      <c r="W129" s="56">
        <f t="shared" si="16"/>
        <v>0</v>
      </c>
      <c r="X129" s="56">
        <f t="shared" si="17"/>
        <v>0</v>
      </c>
      <c r="Y129" s="56">
        <f t="shared" si="18"/>
        <v>0</v>
      </c>
    </row>
    <row r="130" spans="2:25" x14ac:dyDescent="0.25">
      <c r="B130" s="82"/>
      <c r="C130" s="93">
        <f>'T1 2024'!C133</f>
        <v>122</v>
      </c>
      <c r="D130" s="95">
        <f>'T1 2024'!D133</f>
        <v>0</v>
      </c>
      <c r="E130" s="142">
        <f>'T1 2024'!E133</f>
        <v>0</v>
      </c>
      <c r="F130" s="142">
        <f>'T1 2024'!F133</f>
        <v>0</v>
      </c>
      <c r="G130" s="91">
        <f>'T1 2024'!G133</f>
        <v>0</v>
      </c>
      <c r="H130" s="740"/>
      <c r="I130" s="148">
        <f>'Fin SBA REC Sheet'!AF132</f>
        <v>0</v>
      </c>
      <c r="J130" s="149">
        <f>'PAT REC Sheet'!AG133/5</f>
        <v>0</v>
      </c>
      <c r="K130" s="150"/>
      <c r="L130" s="151"/>
      <c r="M130" s="739"/>
      <c r="N130" s="152">
        <f t="shared" si="10"/>
        <v>0</v>
      </c>
      <c r="O130" s="86"/>
      <c r="P130" s="92">
        <f t="shared" si="11"/>
        <v>0</v>
      </c>
      <c r="Q130" s="604"/>
      <c r="R130" s="84"/>
      <c r="S130" s="56">
        <f t="shared" si="12"/>
        <v>0</v>
      </c>
      <c r="T130" s="56">
        <f t="shared" si="13"/>
        <v>0</v>
      </c>
      <c r="U130" s="56">
        <f t="shared" si="14"/>
        <v>0</v>
      </c>
      <c r="V130" s="56">
        <f t="shared" si="15"/>
        <v>0</v>
      </c>
      <c r="W130" s="56">
        <f t="shared" si="16"/>
        <v>0</v>
      </c>
      <c r="X130" s="56">
        <f t="shared" si="17"/>
        <v>0</v>
      </c>
      <c r="Y130" s="56">
        <f t="shared" si="18"/>
        <v>0</v>
      </c>
    </row>
    <row r="131" spans="2:25" x14ac:dyDescent="0.25">
      <c r="B131" s="82"/>
      <c r="C131" s="93">
        <f>'T1 2024'!C134</f>
        <v>123</v>
      </c>
      <c r="D131" s="95">
        <f>'T1 2024'!D134</f>
        <v>0</v>
      </c>
      <c r="E131" s="142">
        <f>'T1 2024'!E134</f>
        <v>0</v>
      </c>
      <c r="F131" s="142">
        <f>'T1 2024'!F134</f>
        <v>0</v>
      </c>
      <c r="G131" s="91">
        <f>'T1 2024'!G134</f>
        <v>0</v>
      </c>
      <c r="H131" s="740"/>
      <c r="I131" s="148">
        <f>'Fin SBA REC Sheet'!AF133</f>
        <v>0</v>
      </c>
      <c r="J131" s="149">
        <f>'PAT REC Sheet'!AG134/5</f>
        <v>0</v>
      </c>
      <c r="K131" s="150"/>
      <c r="L131" s="151"/>
      <c r="M131" s="739"/>
      <c r="N131" s="152">
        <f t="shared" si="10"/>
        <v>0</v>
      </c>
      <c r="O131" s="86"/>
      <c r="P131" s="92">
        <f t="shared" si="11"/>
        <v>0</v>
      </c>
      <c r="Q131" s="604"/>
      <c r="R131" s="84"/>
      <c r="S131" s="56">
        <f t="shared" si="12"/>
        <v>0</v>
      </c>
      <c r="T131" s="56">
        <f t="shared" si="13"/>
        <v>0</v>
      </c>
      <c r="U131" s="56">
        <f t="shared" si="14"/>
        <v>0</v>
      </c>
      <c r="V131" s="56">
        <f t="shared" si="15"/>
        <v>0</v>
      </c>
      <c r="W131" s="56">
        <f t="shared" si="16"/>
        <v>0</v>
      </c>
      <c r="X131" s="56">
        <f t="shared" si="17"/>
        <v>0</v>
      </c>
      <c r="Y131" s="56">
        <f t="shared" si="18"/>
        <v>0</v>
      </c>
    </row>
    <row r="132" spans="2:25" x14ac:dyDescent="0.25">
      <c r="B132" s="82"/>
      <c r="C132" s="93">
        <f>'T1 2024'!C135</f>
        <v>124</v>
      </c>
      <c r="D132" s="95">
        <f>'T1 2024'!D135</f>
        <v>0</v>
      </c>
      <c r="E132" s="142">
        <f>'T1 2024'!E135</f>
        <v>0</v>
      </c>
      <c r="F132" s="142">
        <f>'T1 2024'!F135</f>
        <v>0</v>
      </c>
      <c r="G132" s="91">
        <f>'T1 2024'!G135</f>
        <v>0</v>
      </c>
      <c r="H132" s="740"/>
      <c r="I132" s="148">
        <f>'Fin SBA REC Sheet'!AF134</f>
        <v>0</v>
      </c>
      <c r="J132" s="149">
        <f>'PAT REC Sheet'!AG135/5</f>
        <v>0</v>
      </c>
      <c r="K132" s="150"/>
      <c r="L132" s="151"/>
      <c r="M132" s="739"/>
      <c r="N132" s="152">
        <f t="shared" si="10"/>
        <v>0</v>
      </c>
      <c r="O132" s="86"/>
      <c r="P132" s="92">
        <f t="shared" si="11"/>
        <v>0</v>
      </c>
      <c r="Q132" s="604"/>
      <c r="R132" s="84"/>
      <c r="S132" s="56">
        <f t="shared" si="12"/>
        <v>0</v>
      </c>
      <c r="T132" s="56">
        <f t="shared" si="13"/>
        <v>0</v>
      </c>
      <c r="U132" s="56">
        <f t="shared" si="14"/>
        <v>0</v>
      </c>
      <c r="V132" s="56">
        <f t="shared" si="15"/>
        <v>0</v>
      </c>
      <c r="W132" s="56">
        <f t="shared" si="16"/>
        <v>0</v>
      </c>
      <c r="X132" s="56">
        <f t="shared" si="17"/>
        <v>0</v>
      </c>
      <c r="Y132" s="56">
        <f t="shared" si="18"/>
        <v>0</v>
      </c>
    </row>
    <row r="133" spans="2:25" x14ac:dyDescent="0.25">
      <c r="B133" s="82"/>
      <c r="C133" s="93">
        <f>'T1 2024'!C136</f>
        <v>125</v>
      </c>
      <c r="D133" s="95">
        <f>'T1 2024'!D136</f>
        <v>0</v>
      </c>
      <c r="E133" s="142">
        <f>'T1 2024'!E136</f>
        <v>0</v>
      </c>
      <c r="F133" s="142">
        <f>'T1 2024'!F136</f>
        <v>0</v>
      </c>
      <c r="G133" s="91">
        <f>'T1 2024'!G136</f>
        <v>0</v>
      </c>
      <c r="H133" s="740"/>
      <c r="I133" s="148">
        <f>'Fin SBA REC Sheet'!AF135</f>
        <v>0</v>
      </c>
      <c r="J133" s="149">
        <f>'PAT REC Sheet'!AG136/5</f>
        <v>0</v>
      </c>
      <c r="K133" s="150"/>
      <c r="L133" s="151"/>
      <c r="M133" s="739"/>
      <c r="N133" s="152">
        <f t="shared" si="10"/>
        <v>0</v>
      </c>
      <c r="O133" s="86"/>
      <c r="P133" s="92">
        <f t="shared" si="11"/>
        <v>0</v>
      </c>
      <c r="Q133" s="604"/>
      <c r="R133" s="84"/>
      <c r="S133" s="56">
        <f t="shared" si="12"/>
        <v>0</v>
      </c>
      <c r="T133" s="56">
        <f t="shared" si="13"/>
        <v>0</v>
      </c>
      <c r="U133" s="56">
        <f t="shared" si="14"/>
        <v>0</v>
      </c>
      <c r="V133" s="56">
        <f t="shared" si="15"/>
        <v>0</v>
      </c>
      <c r="W133" s="56">
        <f t="shared" si="16"/>
        <v>0</v>
      </c>
      <c r="X133" s="56">
        <f t="shared" si="17"/>
        <v>0</v>
      </c>
      <c r="Y133" s="56">
        <f t="shared" si="18"/>
        <v>0</v>
      </c>
    </row>
    <row r="134" spans="2:25" x14ac:dyDescent="0.25">
      <c r="B134" s="82"/>
      <c r="C134" s="93">
        <f>'T1 2024'!C137</f>
        <v>126</v>
      </c>
      <c r="D134" s="95">
        <f>'T1 2024'!D137</f>
        <v>0</v>
      </c>
      <c r="E134" s="142">
        <f>'T1 2024'!E137</f>
        <v>0</v>
      </c>
      <c r="F134" s="142">
        <f>'T1 2024'!F137</f>
        <v>0</v>
      </c>
      <c r="G134" s="91">
        <f>'T1 2024'!G137</f>
        <v>0</v>
      </c>
      <c r="H134" s="740"/>
      <c r="I134" s="148">
        <f>'Fin SBA REC Sheet'!AF136</f>
        <v>0</v>
      </c>
      <c r="J134" s="149">
        <f>'PAT REC Sheet'!AG137/5</f>
        <v>0</v>
      </c>
      <c r="K134" s="150"/>
      <c r="L134" s="151"/>
      <c r="M134" s="739"/>
      <c r="N134" s="152">
        <f t="shared" si="10"/>
        <v>0</v>
      </c>
      <c r="O134" s="86"/>
      <c r="P134" s="92">
        <f t="shared" si="11"/>
        <v>0</v>
      </c>
      <c r="Q134" s="604"/>
      <c r="R134" s="84"/>
      <c r="S134" s="56">
        <f t="shared" si="12"/>
        <v>0</v>
      </c>
      <c r="T134" s="56">
        <f t="shared" si="13"/>
        <v>0</v>
      </c>
      <c r="U134" s="56">
        <f t="shared" si="14"/>
        <v>0</v>
      </c>
      <c r="V134" s="56">
        <f t="shared" si="15"/>
        <v>0</v>
      </c>
      <c r="W134" s="56">
        <f t="shared" si="16"/>
        <v>0</v>
      </c>
      <c r="X134" s="56">
        <f t="shared" si="17"/>
        <v>0</v>
      </c>
      <c r="Y134" s="56">
        <f t="shared" si="18"/>
        <v>0</v>
      </c>
    </row>
    <row r="135" spans="2:25" x14ac:dyDescent="0.25">
      <c r="B135" s="82"/>
      <c r="C135" s="93">
        <f>'T1 2024'!C138</f>
        <v>127</v>
      </c>
      <c r="D135" s="95">
        <f>'T1 2024'!D138</f>
        <v>0</v>
      </c>
      <c r="E135" s="142">
        <f>'T1 2024'!E138</f>
        <v>0</v>
      </c>
      <c r="F135" s="142">
        <f>'T1 2024'!F138</f>
        <v>0</v>
      </c>
      <c r="G135" s="91">
        <f>'T1 2024'!G138</f>
        <v>0</v>
      </c>
      <c r="H135" s="740"/>
      <c r="I135" s="148">
        <f>'Fin SBA REC Sheet'!AF137</f>
        <v>0</v>
      </c>
      <c r="J135" s="149">
        <f>'PAT REC Sheet'!AG138/5</f>
        <v>0</v>
      </c>
      <c r="K135" s="150"/>
      <c r="L135" s="151"/>
      <c r="M135" s="739"/>
      <c r="N135" s="152">
        <f t="shared" si="10"/>
        <v>0</v>
      </c>
      <c r="O135" s="86"/>
      <c r="P135" s="92">
        <f t="shared" si="11"/>
        <v>0</v>
      </c>
      <c r="Q135" s="604"/>
      <c r="R135" s="84"/>
      <c r="S135" s="56">
        <f t="shared" si="12"/>
        <v>0</v>
      </c>
      <c r="T135" s="56">
        <f t="shared" si="13"/>
        <v>0</v>
      </c>
      <c r="U135" s="56">
        <f t="shared" si="14"/>
        <v>0</v>
      </c>
      <c r="V135" s="56">
        <f t="shared" si="15"/>
        <v>0</v>
      </c>
      <c r="W135" s="56">
        <f t="shared" si="16"/>
        <v>0</v>
      </c>
      <c r="X135" s="56">
        <f t="shared" si="17"/>
        <v>0</v>
      </c>
      <c r="Y135" s="56">
        <f t="shared" si="18"/>
        <v>0</v>
      </c>
    </row>
    <row r="136" spans="2:25" x14ac:dyDescent="0.25">
      <c r="B136" s="82"/>
      <c r="C136" s="93">
        <f>'T1 2024'!C139</f>
        <v>128</v>
      </c>
      <c r="D136" s="95">
        <f>'T1 2024'!D139</f>
        <v>0</v>
      </c>
      <c r="E136" s="142">
        <f>'T1 2024'!E139</f>
        <v>0</v>
      </c>
      <c r="F136" s="142">
        <f>'T1 2024'!F139</f>
        <v>0</v>
      </c>
      <c r="G136" s="91">
        <f>'T1 2024'!G139</f>
        <v>0</v>
      </c>
      <c r="H136" s="740"/>
      <c r="I136" s="148">
        <f>'Fin SBA REC Sheet'!AF138</f>
        <v>0</v>
      </c>
      <c r="J136" s="149">
        <f>'PAT REC Sheet'!AG139/5</f>
        <v>0</v>
      </c>
      <c r="K136" s="150"/>
      <c r="L136" s="151"/>
      <c r="M136" s="739"/>
      <c r="N136" s="152">
        <f t="shared" si="10"/>
        <v>0</v>
      </c>
      <c r="O136" s="86"/>
      <c r="P136" s="92">
        <f t="shared" si="11"/>
        <v>0</v>
      </c>
      <c r="Q136" s="604"/>
      <c r="R136" s="84"/>
      <c r="S136" s="56">
        <f t="shared" si="12"/>
        <v>0</v>
      </c>
      <c r="T136" s="56">
        <f t="shared" si="13"/>
        <v>0</v>
      </c>
      <c r="U136" s="56">
        <f t="shared" si="14"/>
        <v>0</v>
      </c>
      <c r="V136" s="56">
        <f t="shared" si="15"/>
        <v>0</v>
      </c>
      <c r="W136" s="56">
        <f t="shared" si="16"/>
        <v>0</v>
      </c>
      <c r="X136" s="56">
        <f t="shared" si="17"/>
        <v>0</v>
      </c>
      <c r="Y136" s="56">
        <f t="shared" si="18"/>
        <v>0</v>
      </c>
    </row>
    <row r="137" spans="2:25" x14ac:dyDescent="0.25">
      <c r="B137" s="82"/>
      <c r="C137" s="93">
        <f>'T1 2024'!C140</f>
        <v>129</v>
      </c>
      <c r="D137" s="95">
        <f>'T1 2024'!D140</f>
        <v>0</v>
      </c>
      <c r="E137" s="142">
        <f>'T1 2024'!E140</f>
        <v>0</v>
      </c>
      <c r="F137" s="142">
        <f>'T1 2024'!F140</f>
        <v>0</v>
      </c>
      <c r="G137" s="91">
        <f>'T1 2024'!G140</f>
        <v>0</v>
      </c>
      <c r="H137" s="740"/>
      <c r="I137" s="148">
        <f>'Fin SBA REC Sheet'!AF139</f>
        <v>0</v>
      </c>
      <c r="J137" s="149">
        <f>'PAT REC Sheet'!AG140/5</f>
        <v>0</v>
      </c>
      <c r="K137" s="150"/>
      <c r="L137" s="151"/>
      <c r="M137" s="739"/>
      <c r="N137" s="152">
        <f t="shared" si="10"/>
        <v>0</v>
      </c>
      <c r="O137" s="86"/>
      <c r="P137" s="92">
        <f t="shared" si="11"/>
        <v>0</v>
      </c>
      <c r="Q137" s="604"/>
      <c r="R137" s="84"/>
      <c r="S137" s="56">
        <f t="shared" si="12"/>
        <v>0</v>
      </c>
      <c r="T137" s="56">
        <f t="shared" si="13"/>
        <v>0</v>
      </c>
      <c r="U137" s="56">
        <f t="shared" si="14"/>
        <v>0</v>
      </c>
      <c r="V137" s="56">
        <f t="shared" si="15"/>
        <v>0</v>
      </c>
      <c r="W137" s="56">
        <f t="shared" si="16"/>
        <v>0</v>
      </c>
      <c r="X137" s="56">
        <f t="shared" si="17"/>
        <v>0</v>
      </c>
      <c r="Y137" s="56">
        <f t="shared" si="18"/>
        <v>0</v>
      </c>
    </row>
    <row r="138" spans="2:25" x14ac:dyDescent="0.25">
      <c r="B138" s="82"/>
      <c r="C138" s="93">
        <f>'T1 2024'!C141</f>
        <v>130</v>
      </c>
      <c r="D138" s="95">
        <f>'T1 2024'!D141</f>
        <v>0</v>
      </c>
      <c r="E138" s="142">
        <f>'T1 2024'!E141</f>
        <v>0</v>
      </c>
      <c r="F138" s="142">
        <f>'T1 2024'!F141</f>
        <v>0</v>
      </c>
      <c r="G138" s="91">
        <f>'T1 2024'!G141</f>
        <v>0</v>
      </c>
      <c r="H138" s="740"/>
      <c r="I138" s="148">
        <f>'Fin SBA REC Sheet'!AF140</f>
        <v>0</v>
      </c>
      <c r="J138" s="149">
        <f>'PAT REC Sheet'!AG141/5</f>
        <v>0</v>
      </c>
      <c r="K138" s="150"/>
      <c r="L138" s="151"/>
      <c r="M138" s="739"/>
      <c r="N138" s="152">
        <f t="shared" si="10"/>
        <v>0</v>
      </c>
      <c r="O138" s="86"/>
      <c r="P138" s="92">
        <f t="shared" si="11"/>
        <v>0</v>
      </c>
      <c r="Q138" s="604"/>
      <c r="R138" s="84"/>
      <c r="S138" s="56">
        <f t="shared" si="12"/>
        <v>0</v>
      </c>
      <c r="T138" s="56">
        <f t="shared" si="13"/>
        <v>0</v>
      </c>
      <c r="U138" s="56">
        <f t="shared" si="14"/>
        <v>0</v>
      </c>
      <c r="V138" s="56">
        <f t="shared" si="15"/>
        <v>0</v>
      </c>
      <c r="W138" s="56">
        <f t="shared" si="16"/>
        <v>0</v>
      </c>
      <c r="X138" s="56">
        <f t="shared" si="17"/>
        <v>0</v>
      </c>
      <c r="Y138" s="56">
        <f t="shared" si="18"/>
        <v>0</v>
      </c>
    </row>
    <row r="139" spans="2:25" x14ac:dyDescent="0.25">
      <c r="B139" s="82"/>
      <c r="C139" s="93">
        <f>'T1 2024'!C142</f>
        <v>131</v>
      </c>
      <c r="D139" s="95">
        <f>'T1 2024'!D142</f>
        <v>0</v>
      </c>
      <c r="E139" s="142">
        <f>'T1 2024'!E142</f>
        <v>0</v>
      </c>
      <c r="F139" s="142">
        <f>'T1 2024'!F142</f>
        <v>0</v>
      </c>
      <c r="G139" s="91">
        <f>'T1 2024'!G142</f>
        <v>0</v>
      </c>
      <c r="H139" s="740"/>
      <c r="I139" s="148">
        <f>'Fin SBA REC Sheet'!AF141</f>
        <v>0</v>
      </c>
      <c r="J139" s="149">
        <f>'PAT REC Sheet'!AG142/5</f>
        <v>0</v>
      </c>
      <c r="K139" s="150"/>
      <c r="L139" s="151"/>
      <c r="M139" s="739"/>
      <c r="N139" s="152">
        <f t="shared" ref="N139:N202" si="19">I139+J139+K139+L139</f>
        <v>0</v>
      </c>
      <c r="O139" s="86"/>
      <c r="P139" s="92">
        <f t="shared" ref="P139:P202" si="20">I139+J139+K139+L139</f>
        <v>0</v>
      </c>
      <c r="Q139" s="604"/>
      <c r="R139" s="84"/>
      <c r="S139" s="56">
        <f t="shared" si="12"/>
        <v>0</v>
      </c>
      <c r="T139" s="56">
        <f t="shared" si="13"/>
        <v>0</v>
      </c>
      <c r="U139" s="56">
        <f t="shared" si="14"/>
        <v>0</v>
      </c>
      <c r="V139" s="56">
        <f t="shared" si="15"/>
        <v>0</v>
      </c>
      <c r="W139" s="56">
        <f t="shared" si="16"/>
        <v>0</v>
      </c>
      <c r="X139" s="56">
        <f t="shared" si="17"/>
        <v>0</v>
      </c>
      <c r="Y139" s="56">
        <f t="shared" si="18"/>
        <v>0</v>
      </c>
    </row>
    <row r="140" spans="2:25" x14ac:dyDescent="0.25">
      <c r="B140" s="82"/>
      <c r="C140" s="93">
        <f>'T1 2024'!C143</f>
        <v>132</v>
      </c>
      <c r="D140" s="95">
        <f>'T1 2024'!D143</f>
        <v>0</v>
      </c>
      <c r="E140" s="142">
        <f>'T1 2024'!E143</f>
        <v>0</v>
      </c>
      <c r="F140" s="142">
        <f>'T1 2024'!F143</f>
        <v>0</v>
      </c>
      <c r="G140" s="91">
        <f>'T1 2024'!G143</f>
        <v>0</v>
      </c>
      <c r="H140" s="740"/>
      <c r="I140" s="148">
        <f>'Fin SBA REC Sheet'!AF142</f>
        <v>0</v>
      </c>
      <c r="J140" s="149">
        <f>'PAT REC Sheet'!AG143/5</f>
        <v>0</v>
      </c>
      <c r="K140" s="150"/>
      <c r="L140" s="151"/>
      <c r="M140" s="739"/>
      <c r="N140" s="152">
        <f t="shared" si="19"/>
        <v>0</v>
      </c>
      <c r="O140" s="86"/>
      <c r="P140" s="92">
        <f t="shared" si="20"/>
        <v>0</v>
      </c>
      <c r="Q140" s="604"/>
      <c r="R140" s="84"/>
      <c r="S140" s="56">
        <f t="shared" ref="S140:S203" si="21">IF(P140&lt;29.9,IF(P140&gt;0.1,1,0),0)</f>
        <v>0</v>
      </c>
      <c r="T140" s="56">
        <f t="shared" ref="T140:T203" si="22">IF(P140&lt;39.9,IF(P140&gt;29.9,1,0),0)</f>
        <v>0</v>
      </c>
      <c r="U140" s="56">
        <f t="shared" ref="U140:U203" si="23">IF(P140&lt;49.9,IF(P140&gt;39.9,1,0),0)</f>
        <v>0</v>
      </c>
      <c r="V140" s="56">
        <f t="shared" ref="V140:V203" si="24">IF(P140&lt;59.9,IF(P140&gt;49.9,1,0),0)</f>
        <v>0</v>
      </c>
      <c r="W140" s="56">
        <f t="shared" ref="W140:W203" si="25">IF(P140&lt;69.9,IF(P140&gt;59.9,1,0),0)</f>
        <v>0</v>
      </c>
      <c r="X140" s="56">
        <f t="shared" ref="X140:X203" si="26">IF(P140&lt;79.9,IF(P140&gt;69.9,1,0),0)</f>
        <v>0</v>
      </c>
      <c r="Y140" s="56">
        <f t="shared" ref="Y140:Y203" si="27">IF(P140&lt;101,IF(P140&gt;79.9,1,0),0)</f>
        <v>0</v>
      </c>
    </row>
    <row r="141" spans="2:25" x14ac:dyDescent="0.25">
      <c r="B141" s="82"/>
      <c r="C141" s="93">
        <f>'T1 2024'!C144</f>
        <v>133</v>
      </c>
      <c r="D141" s="95">
        <f>'T1 2024'!D144</f>
        <v>0</v>
      </c>
      <c r="E141" s="142">
        <f>'T1 2024'!E144</f>
        <v>0</v>
      </c>
      <c r="F141" s="142">
        <f>'T1 2024'!F144</f>
        <v>0</v>
      </c>
      <c r="G141" s="91">
        <f>'T1 2024'!G144</f>
        <v>0</v>
      </c>
      <c r="H141" s="740"/>
      <c r="I141" s="148">
        <f>'Fin SBA REC Sheet'!AF143</f>
        <v>0</v>
      </c>
      <c r="J141" s="149">
        <f>'PAT REC Sheet'!AG144/5</f>
        <v>0</v>
      </c>
      <c r="K141" s="150"/>
      <c r="L141" s="151"/>
      <c r="M141" s="739"/>
      <c r="N141" s="152">
        <f t="shared" si="19"/>
        <v>0</v>
      </c>
      <c r="O141" s="86"/>
      <c r="P141" s="92">
        <f t="shared" si="20"/>
        <v>0</v>
      </c>
      <c r="Q141" s="604"/>
      <c r="R141" s="84"/>
      <c r="S141" s="56">
        <f t="shared" si="21"/>
        <v>0</v>
      </c>
      <c r="T141" s="56">
        <f t="shared" si="22"/>
        <v>0</v>
      </c>
      <c r="U141" s="56">
        <f t="shared" si="23"/>
        <v>0</v>
      </c>
      <c r="V141" s="56">
        <f t="shared" si="24"/>
        <v>0</v>
      </c>
      <c r="W141" s="56">
        <f t="shared" si="25"/>
        <v>0</v>
      </c>
      <c r="X141" s="56">
        <f t="shared" si="26"/>
        <v>0</v>
      </c>
      <c r="Y141" s="56">
        <f t="shared" si="27"/>
        <v>0</v>
      </c>
    </row>
    <row r="142" spans="2:25" x14ac:dyDescent="0.25">
      <c r="B142" s="82"/>
      <c r="C142" s="93">
        <f>'T1 2024'!C145</f>
        <v>134</v>
      </c>
      <c r="D142" s="95">
        <f>'T1 2024'!D145</f>
        <v>0</v>
      </c>
      <c r="E142" s="142">
        <f>'T1 2024'!E145</f>
        <v>0</v>
      </c>
      <c r="F142" s="142">
        <f>'T1 2024'!F145</f>
        <v>0</v>
      </c>
      <c r="G142" s="91">
        <f>'T1 2024'!G145</f>
        <v>0</v>
      </c>
      <c r="H142" s="740"/>
      <c r="I142" s="148">
        <f>'Fin SBA REC Sheet'!AF144</f>
        <v>0</v>
      </c>
      <c r="J142" s="149">
        <f>'PAT REC Sheet'!AG145/5</f>
        <v>0</v>
      </c>
      <c r="K142" s="150"/>
      <c r="L142" s="151"/>
      <c r="M142" s="739"/>
      <c r="N142" s="152">
        <f t="shared" si="19"/>
        <v>0</v>
      </c>
      <c r="O142" s="86"/>
      <c r="P142" s="92">
        <f t="shared" si="20"/>
        <v>0</v>
      </c>
      <c r="Q142" s="604"/>
      <c r="R142" s="84"/>
      <c r="S142" s="56">
        <f t="shared" si="21"/>
        <v>0</v>
      </c>
      <c r="T142" s="56">
        <f t="shared" si="22"/>
        <v>0</v>
      </c>
      <c r="U142" s="56">
        <f t="shared" si="23"/>
        <v>0</v>
      </c>
      <c r="V142" s="56">
        <f t="shared" si="24"/>
        <v>0</v>
      </c>
      <c r="W142" s="56">
        <f t="shared" si="25"/>
        <v>0</v>
      </c>
      <c r="X142" s="56">
        <f t="shared" si="26"/>
        <v>0</v>
      </c>
      <c r="Y142" s="56">
        <f t="shared" si="27"/>
        <v>0</v>
      </c>
    </row>
    <row r="143" spans="2:25" x14ac:dyDescent="0.25">
      <c r="B143" s="82"/>
      <c r="C143" s="93">
        <f>'T1 2024'!C146</f>
        <v>135</v>
      </c>
      <c r="D143" s="95">
        <f>'T1 2024'!D146</f>
        <v>0</v>
      </c>
      <c r="E143" s="142">
        <f>'T1 2024'!E146</f>
        <v>0</v>
      </c>
      <c r="F143" s="142">
        <f>'T1 2024'!F146</f>
        <v>0</v>
      </c>
      <c r="G143" s="91">
        <f>'T1 2024'!G146</f>
        <v>0</v>
      </c>
      <c r="H143" s="740"/>
      <c r="I143" s="148">
        <f>'Fin SBA REC Sheet'!AF145</f>
        <v>0</v>
      </c>
      <c r="J143" s="149">
        <f>'PAT REC Sheet'!AG146/5</f>
        <v>0</v>
      </c>
      <c r="K143" s="150"/>
      <c r="L143" s="151"/>
      <c r="M143" s="739"/>
      <c r="N143" s="152">
        <f t="shared" si="19"/>
        <v>0</v>
      </c>
      <c r="O143" s="86"/>
      <c r="P143" s="92">
        <f t="shared" si="20"/>
        <v>0</v>
      </c>
      <c r="Q143" s="604"/>
      <c r="R143" s="84"/>
      <c r="S143" s="56">
        <f t="shared" si="21"/>
        <v>0</v>
      </c>
      <c r="T143" s="56">
        <f t="shared" si="22"/>
        <v>0</v>
      </c>
      <c r="U143" s="56">
        <f t="shared" si="23"/>
        <v>0</v>
      </c>
      <c r="V143" s="56">
        <f t="shared" si="24"/>
        <v>0</v>
      </c>
      <c r="W143" s="56">
        <f t="shared" si="25"/>
        <v>0</v>
      </c>
      <c r="X143" s="56">
        <f t="shared" si="26"/>
        <v>0</v>
      </c>
      <c r="Y143" s="56">
        <f t="shared" si="27"/>
        <v>0</v>
      </c>
    </row>
    <row r="144" spans="2:25" x14ac:dyDescent="0.25">
      <c r="B144" s="82"/>
      <c r="C144" s="93">
        <f>'T1 2024'!C147</f>
        <v>136</v>
      </c>
      <c r="D144" s="95">
        <f>'T1 2024'!D147</f>
        <v>0</v>
      </c>
      <c r="E144" s="142">
        <f>'T1 2024'!E147</f>
        <v>0</v>
      </c>
      <c r="F144" s="142">
        <f>'T1 2024'!F147</f>
        <v>0</v>
      </c>
      <c r="G144" s="91">
        <f>'T1 2024'!G147</f>
        <v>0</v>
      </c>
      <c r="H144" s="740"/>
      <c r="I144" s="148">
        <f>'Fin SBA REC Sheet'!AF146</f>
        <v>0</v>
      </c>
      <c r="J144" s="149">
        <f>'PAT REC Sheet'!AG147/5</f>
        <v>0</v>
      </c>
      <c r="K144" s="150"/>
      <c r="L144" s="151"/>
      <c r="M144" s="739"/>
      <c r="N144" s="152">
        <f t="shared" si="19"/>
        <v>0</v>
      </c>
      <c r="O144" s="86"/>
      <c r="P144" s="92">
        <f t="shared" si="20"/>
        <v>0</v>
      </c>
      <c r="Q144" s="604"/>
      <c r="R144" s="84"/>
      <c r="S144" s="56">
        <f t="shared" si="21"/>
        <v>0</v>
      </c>
      <c r="T144" s="56">
        <f t="shared" si="22"/>
        <v>0</v>
      </c>
      <c r="U144" s="56">
        <f t="shared" si="23"/>
        <v>0</v>
      </c>
      <c r="V144" s="56">
        <f t="shared" si="24"/>
        <v>0</v>
      </c>
      <c r="W144" s="56">
        <f t="shared" si="25"/>
        <v>0</v>
      </c>
      <c r="X144" s="56">
        <f t="shared" si="26"/>
        <v>0</v>
      </c>
      <c r="Y144" s="56">
        <f t="shared" si="27"/>
        <v>0</v>
      </c>
    </row>
    <row r="145" spans="2:25" x14ac:dyDescent="0.25">
      <c r="B145" s="82"/>
      <c r="C145" s="93">
        <f>'T1 2024'!C148</f>
        <v>137</v>
      </c>
      <c r="D145" s="95">
        <f>'T1 2024'!D148</f>
        <v>0</v>
      </c>
      <c r="E145" s="142">
        <f>'T1 2024'!E148</f>
        <v>0</v>
      </c>
      <c r="F145" s="142">
        <f>'T1 2024'!F148</f>
        <v>0</v>
      </c>
      <c r="G145" s="91">
        <f>'T1 2024'!G148</f>
        <v>0</v>
      </c>
      <c r="H145" s="740"/>
      <c r="I145" s="148">
        <f>'Fin SBA REC Sheet'!AF147</f>
        <v>0</v>
      </c>
      <c r="J145" s="149">
        <f>'PAT REC Sheet'!AG148/5</f>
        <v>0</v>
      </c>
      <c r="K145" s="150"/>
      <c r="L145" s="151"/>
      <c r="M145" s="739"/>
      <c r="N145" s="152">
        <f t="shared" si="19"/>
        <v>0</v>
      </c>
      <c r="O145" s="86"/>
      <c r="P145" s="92">
        <f t="shared" si="20"/>
        <v>0</v>
      </c>
      <c r="Q145" s="604"/>
      <c r="R145" s="84"/>
      <c r="S145" s="56">
        <f t="shared" si="21"/>
        <v>0</v>
      </c>
      <c r="T145" s="56">
        <f t="shared" si="22"/>
        <v>0</v>
      </c>
      <c r="U145" s="56">
        <f t="shared" si="23"/>
        <v>0</v>
      </c>
      <c r="V145" s="56">
        <f t="shared" si="24"/>
        <v>0</v>
      </c>
      <c r="W145" s="56">
        <f t="shared" si="25"/>
        <v>0</v>
      </c>
      <c r="X145" s="56">
        <f t="shared" si="26"/>
        <v>0</v>
      </c>
      <c r="Y145" s="56">
        <f t="shared" si="27"/>
        <v>0</v>
      </c>
    </row>
    <row r="146" spans="2:25" x14ac:dyDescent="0.25">
      <c r="B146" s="82"/>
      <c r="C146" s="93">
        <f>'T1 2024'!C149</f>
        <v>138</v>
      </c>
      <c r="D146" s="95">
        <f>'T1 2024'!D149</f>
        <v>0</v>
      </c>
      <c r="E146" s="142">
        <f>'T1 2024'!E149</f>
        <v>0</v>
      </c>
      <c r="F146" s="142">
        <f>'T1 2024'!F149</f>
        <v>0</v>
      </c>
      <c r="G146" s="91">
        <f>'T1 2024'!G149</f>
        <v>0</v>
      </c>
      <c r="H146" s="740"/>
      <c r="I146" s="148">
        <f>'Fin SBA REC Sheet'!AF148</f>
        <v>0</v>
      </c>
      <c r="J146" s="149">
        <f>'PAT REC Sheet'!AG149/5</f>
        <v>0</v>
      </c>
      <c r="K146" s="150"/>
      <c r="L146" s="151"/>
      <c r="M146" s="739"/>
      <c r="N146" s="152">
        <f t="shared" si="19"/>
        <v>0</v>
      </c>
      <c r="O146" s="86"/>
      <c r="P146" s="92">
        <f t="shared" si="20"/>
        <v>0</v>
      </c>
      <c r="Q146" s="604"/>
      <c r="R146" s="84"/>
      <c r="S146" s="56">
        <f t="shared" si="21"/>
        <v>0</v>
      </c>
      <c r="T146" s="56">
        <f t="shared" si="22"/>
        <v>0</v>
      </c>
      <c r="U146" s="56">
        <f t="shared" si="23"/>
        <v>0</v>
      </c>
      <c r="V146" s="56">
        <f t="shared" si="24"/>
        <v>0</v>
      </c>
      <c r="W146" s="56">
        <f t="shared" si="25"/>
        <v>0</v>
      </c>
      <c r="X146" s="56">
        <f t="shared" si="26"/>
        <v>0</v>
      </c>
      <c r="Y146" s="56">
        <f t="shared" si="27"/>
        <v>0</v>
      </c>
    </row>
    <row r="147" spans="2:25" x14ac:dyDescent="0.25">
      <c r="B147" s="82"/>
      <c r="C147" s="93">
        <f>'T1 2024'!C150</f>
        <v>139</v>
      </c>
      <c r="D147" s="95">
        <f>'T1 2024'!D150</f>
        <v>0</v>
      </c>
      <c r="E147" s="142">
        <f>'T1 2024'!E150</f>
        <v>0</v>
      </c>
      <c r="F147" s="142">
        <f>'T1 2024'!F150</f>
        <v>0</v>
      </c>
      <c r="G147" s="91">
        <f>'T1 2024'!G150</f>
        <v>0</v>
      </c>
      <c r="H147" s="740"/>
      <c r="I147" s="148">
        <f>'Fin SBA REC Sheet'!AF149</f>
        <v>0</v>
      </c>
      <c r="J147" s="149">
        <f>'PAT REC Sheet'!AG150/5</f>
        <v>0</v>
      </c>
      <c r="K147" s="150"/>
      <c r="L147" s="151"/>
      <c r="M147" s="739"/>
      <c r="N147" s="152">
        <f t="shared" si="19"/>
        <v>0</v>
      </c>
      <c r="O147" s="86"/>
      <c r="P147" s="92">
        <f t="shared" si="20"/>
        <v>0</v>
      </c>
      <c r="Q147" s="604"/>
      <c r="R147" s="84"/>
      <c r="S147" s="56">
        <f t="shared" si="21"/>
        <v>0</v>
      </c>
      <c r="T147" s="56">
        <f t="shared" si="22"/>
        <v>0</v>
      </c>
      <c r="U147" s="56">
        <f t="shared" si="23"/>
        <v>0</v>
      </c>
      <c r="V147" s="56">
        <f t="shared" si="24"/>
        <v>0</v>
      </c>
      <c r="W147" s="56">
        <f t="shared" si="25"/>
        <v>0</v>
      </c>
      <c r="X147" s="56">
        <f t="shared" si="26"/>
        <v>0</v>
      </c>
      <c r="Y147" s="56">
        <f t="shared" si="27"/>
        <v>0</v>
      </c>
    </row>
    <row r="148" spans="2:25" x14ac:dyDescent="0.25">
      <c r="B148" s="82"/>
      <c r="C148" s="93">
        <f>'T1 2024'!C151</f>
        <v>140</v>
      </c>
      <c r="D148" s="95">
        <f>'T1 2024'!D151</f>
        <v>0</v>
      </c>
      <c r="E148" s="142">
        <f>'T1 2024'!E151</f>
        <v>0</v>
      </c>
      <c r="F148" s="142">
        <f>'T1 2024'!F151</f>
        <v>0</v>
      </c>
      <c r="G148" s="91">
        <f>'T1 2024'!G151</f>
        <v>0</v>
      </c>
      <c r="H148" s="740"/>
      <c r="I148" s="148">
        <f>'Fin SBA REC Sheet'!AF150</f>
        <v>0</v>
      </c>
      <c r="J148" s="149">
        <f>'PAT REC Sheet'!AG151/5</f>
        <v>0</v>
      </c>
      <c r="K148" s="150"/>
      <c r="L148" s="151"/>
      <c r="M148" s="739"/>
      <c r="N148" s="152">
        <f t="shared" si="19"/>
        <v>0</v>
      </c>
      <c r="O148" s="86"/>
      <c r="P148" s="92">
        <f t="shared" si="20"/>
        <v>0</v>
      </c>
      <c r="Q148" s="604"/>
      <c r="R148" s="84"/>
      <c r="S148" s="56">
        <f t="shared" si="21"/>
        <v>0</v>
      </c>
      <c r="T148" s="56">
        <f t="shared" si="22"/>
        <v>0</v>
      </c>
      <c r="U148" s="56">
        <f t="shared" si="23"/>
        <v>0</v>
      </c>
      <c r="V148" s="56">
        <f t="shared" si="24"/>
        <v>0</v>
      </c>
      <c r="W148" s="56">
        <f t="shared" si="25"/>
        <v>0</v>
      </c>
      <c r="X148" s="56">
        <f t="shared" si="26"/>
        <v>0</v>
      </c>
      <c r="Y148" s="56">
        <f t="shared" si="27"/>
        <v>0</v>
      </c>
    </row>
    <row r="149" spans="2:25" x14ac:dyDescent="0.25">
      <c r="B149" s="82"/>
      <c r="C149" s="93">
        <f>'T1 2024'!C152</f>
        <v>141</v>
      </c>
      <c r="D149" s="95">
        <f>'T1 2024'!D152</f>
        <v>0</v>
      </c>
      <c r="E149" s="142">
        <f>'T1 2024'!E152</f>
        <v>0</v>
      </c>
      <c r="F149" s="142">
        <f>'T1 2024'!F152</f>
        <v>0</v>
      </c>
      <c r="G149" s="91">
        <f>'T1 2024'!G152</f>
        <v>0</v>
      </c>
      <c r="H149" s="740"/>
      <c r="I149" s="148">
        <f>'Fin SBA REC Sheet'!AF151</f>
        <v>0</v>
      </c>
      <c r="J149" s="149">
        <f>'PAT REC Sheet'!AG152/5</f>
        <v>0</v>
      </c>
      <c r="K149" s="150"/>
      <c r="L149" s="151"/>
      <c r="M149" s="739"/>
      <c r="N149" s="152">
        <f t="shared" si="19"/>
        <v>0</v>
      </c>
      <c r="O149" s="86"/>
      <c r="P149" s="92">
        <f t="shared" si="20"/>
        <v>0</v>
      </c>
      <c r="Q149" s="604"/>
      <c r="R149" s="84"/>
      <c r="S149" s="56">
        <f t="shared" si="21"/>
        <v>0</v>
      </c>
      <c r="T149" s="56">
        <f t="shared" si="22"/>
        <v>0</v>
      </c>
      <c r="U149" s="56">
        <f t="shared" si="23"/>
        <v>0</v>
      </c>
      <c r="V149" s="56">
        <f t="shared" si="24"/>
        <v>0</v>
      </c>
      <c r="W149" s="56">
        <f t="shared" si="25"/>
        <v>0</v>
      </c>
      <c r="X149" s="56">
        <f t="shared" si="26"/>
        <v>0</v>
      </c>
      <c r="Y149" s="56">
        <f t="shared" si="27"/>
        <v>0</v>
      </c>
    </row>
    <row r="150" spans="2:25" x14ac:dyDescent="0.25">
      <c r="B150" s="82"/>
      <c r="C150" s="93">
        <f>'T1 2024'!C153</f>
        <v>142</v>
      </c>
      <c r="D150" s="95">
        <f>'T1 2024'!D153</f>
        <v>0</v>
      </c>
      <c r="E150" s="142">
        <f>'T1 2024'!E153</f>
        <v>0</v>
      </c>
      <c r="F150" s="142">
        <f>'T1 2024'!F153</f>
        <v>0</v>
      </c>
      <c r="G150" s="91">
        <f>'T1 2024'!G153</f>
        <v>0</v>
      </c>
      <c r="H150" s="740"/>
      <c r="I150" s="148">
        <f>'Fin SBA REC Sheet'!AF152</f>
        <v>0</v>
      </c>
      <c r="J150" s="149">
        <f>'PAT REC Sheet'!AG153/5</f>
        <v>0</v>
      </c>
      <c r="K150" s="150"/>
      <c r="L150" s="151"/>
      <c r="M150" s="739"/>
      <c r="N150" s="152">
        <f t="shared" si="19"/>
        <v>0</v>
      </c>
      <c r="O150" s="86"/>
      <c r="P150" s="92">
        <f t="shared" si="20"/>
        <v>0</v>
      </c>
      <c r="Q150" s="604"/>
      <c r="R150" s="84"/>
      <c r="S150" s="56">
        <f t="shared" si="21"/>
        <v>0</v>
      </c>
      <c r="T150" s="56">
        <f t="shared" si="22"/>
        <v>0</v>
      </c>
      <c r="U150" s="56">
        <f t="shared" si="23"/>
        <v>0</v>
      </c>
      <c r="V150" s="56">
        <f t="shared" si="24"/>
        <v>0</v>
      </c>
      <c r="W150" s="56">
        <f t="shared" si="25"/>
        <v>0</v>
      </c>
      <c r="X150" s="56">
        <f t="shared" si="26"/>
        <v>0</v>
      </c>
      <c r="Y150" s="56">
        <f t="shared" si="27"/>
        <v>0</v>
      </c>
    </row>
    <row r="151" spans="2:25" x14ac:dyDescent="0.25">
      <c r="B151" s="82"/>
      <c r="C151" s="93">
        <f>'T1 2024'!C154</f>
        <v>143</v>
      </c>
      <c r="D151" s="95">
        <f>'T1 2024'!D154</f>
        <v>0</v>
      </c>
      <c r="E151" s="142">
        <f>'T1 2024'!E154</f>
        <v>0</v>
      </c>
      <c r="F151" s="142">
        <f>'T1 2024'!F154</f>
        <v>0</v>
      </c>
      <c r="G151" s="91">
        <f>'T1 2024'!G154</f>
        <v>0</v>
      </c>
      <c r="H151" s="740"/>
      <c r="I151" s="148">
        <f>'Fin SBA REC Sheet'!AF153</f>
        <v>0</v>
      </c>
      <c r="J151" s="149">
        <f>'PAT REC Sheet'!AG154/5</f>
        <v>0</v>
      </c>
      <c r="K151" s="150"/>
      <c r="L151" s="151"/>
      <c r="M151" s="739"/>
      <c r="N151" s="152">
        <f t="shared" si="19"/>
        <v>0</v>
      </c>
      <c r="O151" s="86"/>
      <c r="P151" s="92">
        <f t="shared" si="20"/>
        <v>0</v>
      </c>
      <c r="Q151" s="604"/>
      <c r="R151" s="84"/>
      <c r="S151" s="56">
        <f t="shared" si="21"/>
        <v>0</v>
      </c>
      <c r="T151" s="56">
        <f t="shared" si="22"/>
        <v>0</v>
      </c>
      <c r="U151" s="56">
        <f t="shared" si="23"/>
        <v>0</v>
      </c>
      <c r="V151" s="56">
        <f t="shared" si="24"/>
        <v>0</v>
      </c>
      <c r="W151" s="56">
        <f t="shared" si="25"/>
        <v>0</v>
      </c>
      <c r="X151" s="56">
        <f t="shared" si="26"/>
        <v>0</v>
      </c>
      <c r="Y151" s="56">
        <f t="shared" si="27"/>
        <v>0</v>
      </c>
    </row>
    <row r="152" spans="2:25" x14ac:dyDescent="0.25">
      <c r="B152" s="82"/>
      <c r="C152" s="93">
        <f>'T1 2024'!C155</f>
        <v>144</v>
      </c>
      <c r="D152" s="95">
        <f>'T1 2024'!D155</f>
        <v>0</v>
      </c>
      <c r="E152" s="142">
        <f>'T1 2024'!E155</f>
        <v>0</v>
      </c>
      <c r="F152" s="142">
        <f>'T1 2024'!F155</f>
        <v>0</v>
      </c>
      <c r="G152" s="91">
        <f>'T1 2024'!G155</f>
        <v>0</v>
      </c>
      <c r="H152" s="740"/>
      <c r="I152" s="148">
        <f>'Fin SBA REC Sheet'!AF154</f>
        <v>0</v>
      </c>
      <c r="J152" s="149">
        <f>'PAT REC Sheet'!AG155/5</f>
        <v>0</v>
      </c>
      <c r="K152" s="150"/>
      <c r="L152" s="151"/>
      <c r="M152" s="739"/>
      <c r="N152" s="152">
        <f t="shared" si="19"/>
        <v>0</v>
      </c>
      <c r="O152" s="86"/>
      <c r="P152" s="92">
        <f t="shared" si="20"/>
        <v>0</v>
      </c>
      <c r="Q152" s="604"/>
      <c r="R152" s="84"/>
      <c r="S152" s="56">
        <f t="shared" si="21"/>
        <v>0</v>
      </c>
      <c r="T152" s="56">
        <f t="shared" si="22"/>
        <v>0</v>
      </c>
      <c r="U152" s="56">
        <f t="shared" si="23"/>
        <v>0</v>
      </c>
      <c r="V152" s="56">
        <f t="shared" si="24"/>
        <v>0</v>
      </c>
      <c r="W152" s="56">
        <f t="shared" si="25"/>
        <v>0</v>
      </c>
      <c r="X152" s="56">
        <f t="shared" si="26"/>
        <v>0</v>
      </c>
      <c r="Y152" s="56">
        <f t="shared" si="27"/>
        <v>0</v>
      </c>
    </row>
    <row r="153" spans="2:25" x14ac:dyDescent="0.25">
      <c r="B153" s="82"/>
      <c r="C153" s="93">
        <f>'T1 2024'!C156</f>
        <v>145</v>
      </c>
      <c r="D153" s="95">
        <f>'T1 2024'!D156</f>
        <v>0</v>
      </c>
      <c r="E153" s="142">
        <f>'T1 2024'!E156</f>
        <v>0</v>
      </c>
      <c r="F153" s="142">
        <f>'T1 2024'!F156</f>
        <v>0</v>
      </c>
      <c r="G153" s="91">
        <f>'T1 2024'!G156</f>
        <v>0</v>
      </c>
      <c r="H153" s="740"/>
      <c r="I153" s="148">
        <f>'Fin SBA REC Sheet'!AF155</f>
        <v>0</v>
      </c>
      <c r="J153" s="149">
        <f>'PAT REC Sheet'!AG156/5</f>
        <v>0</v>
      </c>
      <c r="K153" s="150"/>
      <c r="L153" s="151"/>
      <c r="M153" s="739"/>
      <c r="N153" s="152">
        <f t="shared" si="19"/>
        <v>0</v>
      </c>
      <c r="O153" s="86"/>
      <c r="P153" s="92">
        <f t="shared" si="20"/>
        <v>0</v>
      </c>
      <c r="Q153" s="604"/>
      <c r="R153" s="84"/>
      <c r="S153" s="56">
        <f t="shared" si="21"/>
        <v>0</v>
      </c>
      <c r="T153" s="56">
        <f t="shared" si="22"/>
        <v>0</v>
      </c>
      <c r="U153" s="56">
        <f t="shared" si="23"/>
        <v>0</v>
      </c>
      <c r="V153" s="56">
        <f t="shared" si="24"/>
        <v>0</v>
      </c>
      <c r="W153" s="56">
        <f t="shared" si="25"/>
        <v>0</v>
      </c>
      <c r="X153" s="56">
        <f t="shared" si="26"/>
        <v>0</v>
      </c>
      <c r="Y153" s="56">
        <f t="shared" si="27"/>
        <v>0</v>
      </c>
    </row>
    <row r="154" spans="2:25" x14ac:dyDescent="0.25">
      <c r="B154" s="82"/>
      <c r="C154" s="93">
        <f>'T1 2024'!C157</f>
        <v>146</v>
      </c>
      <c r="D154" s="95">
        <f>'T1 2024'!D157</f>
        <v>0</v>
      </c>
      <c r="E154" s="142">
        <f>'T1 2024'!E157</f>
        <v>0</v>
      </c>
      <c r="F154" s="142">
        <f>'T1 2024'!F157</f>
        <v>0</v>
      </c>
      <c r="G154" s="91">
        <f>'T1 2024'!G157</f>
        <v>0</v>
      </c>
      <c r="H154" s="740"/>
      <c r="I154" s="148">
        <f>'Fin SBA REC Sheet'!AF156</f>
        <v>0</v>
      </c>
      <c r="J154" s="149">
        <f>'PAT REC Sheet'!AG157/5</f>
        <v>0</v>
      </c>
      <c r="K154" s="150"/>
      <c r="L154" s="151"/>
      <c r="M154" s="739"/>
      <c r="N154" s="152">
        <f t="shared" si="19"/>
        <v>0</v>
      </c>
      <c r="O154" s="86"/>
      <c r="P154" s="92">
        <f t="shared" si="20"/>
        <v>0</v>
      </c>
      <c r="Q154" s="604"/>
      <c r="R154" s="84"/>
      <c r="S154" s="56">
        <f t="shared" si="21"/>
        <v>0</v>
      </c>
      <c r="T154" s="56">
        <f t="shared" si="22"/>
        <v>0</v>
      </c>
      <c r="U154" s="56">
        <f t="shared" si="23"/>
        <v>0</v>
      </c>
      <c r="V154" s="56">
        <f t="shared" si="24"/>
        <v>0</v>
      </c>
      <c r="W154" s="56">
        <f t="shared" si="25"/>
        <v>0</v>
      </c>
      <c r="X154" s="56">
        <f t="shared" si="26"/>
        <v>0</v>
      </c>
      <c r="Y154" s="56">
        <f t="shared" si="27"/>
        <v>0</v>
      </c>
    </row>
    <row r="155" spans="2:25" x14ac:dyDescent="0.25">
      <c r="B155" s="82"/>
      <c r="C155" s="93">
        <f>'T1 2024'!C158</f>
        <v>147</v>
      </c>
      <c r="D155" s="95">
        <f>'T1 2024'!D158</f>
        <v>0</v>
      </c>
      <c r="E155" s="142">
        <f>'T1 2024'!E158</f>
        <v>0</v>
      </c>
      <c r="F155" s="142">
        <f>'T1 2024'!F158</f>
        <v>0</v>
      </c>
      <c r="G155" s="91">
        <f>'T1 2024'!G158</f>
        <v>0</v>
      </c>
      <c r="H155" s="740"/>
      <c r="I155" s="148">
        <f>'Fin SBA REC Sheet'!AF157</f>
        <v>0</v>
      </c>
      <c r="J155" s="149">
        <f>'PAT REC Sheet'!AG158/5</f>
        <v>0</v>
      </c>
      <c r="K155" s="150"/>
      <c r="L155" s="151"/>
      <c r="M155" s="739"/>
      <c r="N155" s="152">
        <f t="shared" si="19"/>
        <v>0</v>
      </c>
      <c r="O155" s="86"/>
      <c r="P155" s="92">
        <f t="shared" si="20"/>
        <v>0</v>
      </c>
      <c r="Q155" s="604"/>
      <c r="R155" s="84"/>
      <c r="S155" s="56">
        <f t="shared" si="21"/>
        <v>0</v>
      </c>
      <c r="T155" s="56">
        <f t="shared" si="22"/>
        <v>0</v>
      </c>
      <c r="U155" s="56">
        <f t="shared" si="23"/>
        <v>0</v>
      </c>
      <c r="V155" s="56">
        <f t="shared" si="24"/>
        <v>0</v>
      </c>
      <c r="W155" s="56">
        <f t="shared" si="25"/>
        <v>0</v>
      </c>
      <c r="X155" s="56">
        <f t="shared" si="26"/>
        <v>0</v>
      </c>
      <c r="Y155" s="56">
        <f t="shared" si="27"/>
        <v>0</v>
      </c>
    </row>
    <row r="156" spans="2:25" x14ac:dyDescent="0.25">
      <c r="B156" s="82"/>
      <c r="C156" s="93">
        <f>'T1 2024'!C159</f>
        <v>148</v>
      </c>
      <c r="D156" s="95">
        <f>'T1 2024'!D159</f>
        <v>0</v>
      </c>
      <c r="E156" s="142">
        <f>'T1 2024'!E159</f>
        <v>0</v>
      </c>
      <c r="F156" s="142">
        <f>'T1 2024'!F159</f>
        <v>0</v>
      </c>
      <c r="G156" s="91">
        <f>'T1 2024'!G159</f>
        <v>0</v>
      </c>
      <c r="H156" s="740"/>
      <c r="I156" s="148">
        <f>'Fin SBA REC Sheet'!AF158</f>
        <v>0</v>
      </c>
      <c r="J156" s="149">
        <f>'PAT REC Sheet'!AG159/5</f>
        <v>0</v>
      </c>
      <c r="K156" s="150"/>
      <c r="L156" s="151"/>
      <c r="M156" s="739"/>
      <c r="N156" s="152">
        <f t="shared" si="19"/>
        <v>0</v>
      </c>
      <c r="O156" s="86"/>
      <c r="P156" s="92">
        <f t="shared" si="20"/>
        <v>0</v>
      </c>
      <c r="Q156" s="604"/>
      <c r="R156" s="84"/>
      <c r="S156" s="56">
        <f t="shared" si="21"/>
        <v>0</v>
      </c>
      <c r="T156" s="56">
        <f t="shared" si="22"/>
        <v>0</v>
      </c>
      <c r="U156" s="56">
        <f t="shared" si="23"/>
        <v>0</v>
      </c>
      <c r="V156" s="56">
        <f t="shared" si="24"/>
        <v>0</v>
      </c>
      <c r="W156" s="56">
        <f t="shared" si="25"/>
        <v>0</v>
      </c>
      <c r="X156" s="56">
        <f t="shared" si="26"/>
        <v>0</v>
      </c>
      <c r="Y156" s="56">
        <f t="shared" si="27"/>
        <v>0</v>
      </c>
    </row>
    <row r="157" spans="2:25" x14ac:dyDescent="0.25">
      <c r="B157" s="82"/>
      <c r="C157" s="93">
        <f>'T1 2024'!C160</f>
        <v>149</v>
      </c>
      <c r="D157" s="95">
        <f>'T1 2024'!D160</f>
        <v>0</v>
      </c>
      <c r="E157" s="142">
        <f>'T1 2024'!E160</f>
        <v>0</v>
      </c>
      <c r="F157" s="142">
        <f>'T1 2024'!F160</f>
        <v>0</v>
      </c>
      <c r="G157" s="91">
        <f>'T1 2024'!G160</f>
        <v>0</v>
      </c>
      <c r="H157" s="740"/>
      <c r="I157" s="148">
        <f>'Fin SBA REC Sheet'!AF159</f>
        <v>0</v>
      </c>
      <c r="J157" s="149">
        <f>'PAT REC Sheet'!AG160/5</f>
        <v>0</v>
      </c>
      <c r="K157" s="150"/>
      <c r="L157" s="151"/>
      <c r="M157" s="739"/>
      <c r="N157" s="152">
        <f t="shared" si="19"/>
        <v>0</v>
      </c>
      <c r="O157" s="86"/>
      <c r="P157" s="92">
        <f t="shared" si="20"/>
        <v>0</v>
      </c>
      <c r="Q157" s="604"/>
      <c r="R157" s="84"/>
      <c r="S157" s="56">
        <f t="shared" si="21"/>
        <v>0</v>
      </c>
      <c r="T157" s="56">
        <f t="shared" si="22"/>
        <v>0</v>
      </c>
      <c r="U157" s="56">
        <f t="shared" si="23"/>
        <v>0</v>
      </c>
      <c r="V157" s="56">
        <f t="shared" si="24"/>
        <v>0</v>
      </c>
      <c r="W157" s="56">
        <f t="shared" si="25"/>
        <v>0</v>
      </c>
      <c r="X157" s="56">
        <f t="shared" si="26"/>
        <v>0</v>
      </c>
      <c r="Y157" s="56">
        <f t="shared" si="27"/>
        <v>0</v>
      </c>
    </row>
    <row r="158" spans="2:25" x14ac:dyDescent="0.25">
      <c r="B158" s="82"/>
      <c r="C158" s="93">
        <f>'T1 2024'!C161</f>
        <v>150</v>
      </c>
      <c r="D158" s="95">
        <f>'T1 2024'!D161</f>
        <v>0</v>
      </c>
      <c r="E158" s="142">
        <f>'T1 2024'!E161</f>
        <v>0</v>
      </c>
      <c r="F158" s="142">
        <f>'T1 2024'!F161</f>
        <v>0</v>
      </c>
      <c r="G158" s="91">
        <f>'T1 2024'!G161</f>
        <v>0</v>
      </c>
      <c r="H158" s="740"/>
      <c r="I158" s="148">
        <f>'Fin SBA REC Sheet'!AF160</f>
        <v>0</v>
      </c>
      <c r="J158" s="149">
        <f>'PAT REC Sheet'!AG161/5</f>
        <v>0</v>
      </c>
      <c r="K158" s="150"/>
      <c r="L158" s="151"/>
      <c r="M158" s="739"/>
      <c r="N158" s="152">
        <f t="shared" si="19"/>
        <v>0</v>
      </c>
      <c r="O158" s="86"/>
      <c r="P158" s="92">
        <f t="shared" si="20"/>
        <v>0</v>
      </c>
      <c r="Q158" s="604"/>
      <c r="R158" s="84"/>
      <c r="S158" s="56">
        <f t="shared" si="21"/>
        <v>0</v>
      </c>
      <c r="T158" s="56">
        <f t="shared" si="22"/>
        <v>0</v>
      </c>
      <c r="U158" s="56">
        <f t="shared" si="23"/>
        <v>0</v>
      </c>
      <c r="V158" s="56">
        <f t="shared" si="24"/>
        <v>0</v>
      </c>
      <c r="W158" s="56">
        <f t="shared" si="25"/>
        <v>0</v>
      </c>
      <c r="X158" s="56">
        <f t="shared" si="26"/>
        <v>0</v>
      </c>
      <c r="Y158" s="56">
        <f t="shared" si="27"/>
        <v>0</v>
      </c>
    </row>
    <row r="159" spans="2:25" x14ac:dyDescent="0.25">
      <c r="B159" s="82"/>
      <c r="C159" s="93">
        <f>'T1 2024'!C162</f>
        <v>151</v>
      </c>
      <c r="D159" s="95">
        <f>'T1 2024'!D162</f>
        <v>0</v>
      </c>
      <c r="E159" s="142">
        <f>'T1 2024'!E162</f>
        <v>0</v>
      </c>
      <c r="F159" s="142">
        <f>'T1 2024'!F162</f>
        <v>0</v>
      </c>
      <c r="G159" s="91">
        <f>'T1 2024'!G162</f>
        <v>0</v>
      </c>
      <c r="H159" s="740"/>
      <c r="I159" s="148">
        <f>'Fin SBA REC Sheet'!AF161</f>
        <v>0</v>
      </c>
      <c r="J159" s="149">
        <f>'PAT REC Sheet'!AG162/5</f>
        <v>0</v>
      </c>
      <c r="K159" s="150"/>
      <c r="L159" s="151"/>
      <c r="M159" s="739"/>
      <c r="N159" s="152">
        <f t="shared" si="19"/>
        <v>0</v>
      </c>
      <c r="O159" s="86"/>
      <c r="P159" s="92">
        <f t="shared" si="20"/>
        <v>0</v>
      </c>
      <c r="Q159" s="604"/>
      <c r="R159" s="84"/>
      <c r="S159" s="56">
        <f t="shared" si="21"/>
        <v>0</v>
      </c>
      <c r="T159" s="56">
        <f t="shared" si="22"/>
        <v>0</v>
      </c>
      <c r="U159" s="56">
        <f t="shared" si="23"/>
        <v>0</v>
      </c>
      <c r="V159" s="56">
        <f t="shared" si="24"/>
        <v>0</v>
      </c>
      <c r="W159" s="56">
        <f t="shared" si="25"/>
        <v>0</v>
      </c>
      <c r="X159" s="56">
        <f t="shared" si="26"/>
        <v>0</v>
      </c>
      <c r="Y159" s="56">
        <f t="shared" si="27"/>
        <v>0</v>
      </c>
    </row>
    <row r="160" spans="2:25" x14ac:dyDescent="0.25">
      <c r="B160" s="82"/>
      <c r="C160" s="93">
        <f>'T1 2024'!C163</f>
        <v>152</v>
      </c>
      <c r="D160" s="95">
        <f>'T1 2024'!D163</f>
        <v>0</v>
      </c>
      <c r="E160" s="142">
        <f>'T1 2024'!E163</f>
        <v>0</v>
      </c>
      <c r="F160" s="142">
        <f>'T1 2024'!F163</f>
        <v>0</v>
      </c>
      <c r="G160" s="91">
        <f>'T1 2024'!G163</f>
        <v>0</v>
      </c>
      <c r="H160" s="740"/>
      <c r="I160" s="148">
        <f>'Fin SBA REC Sheet'!AF162</f>
        <v>0</v>
      </c>
      <c r="J160" s="149">
        <f>'PAT REC Sheet'!AG163/5</f>
        <v>0</v>
      </c>
      <c r="K160" s="150"/>
      <c r="L160" s="151"/>
      <c r="M160" s="739"/>
      <c r="N160" s="152">
        <f t="shared" si="19"/>
        <v>0</v>
      </c>
      <c r="O160" s="86"/>
      <c r="P160" s="92">
        <f t="shared" si="20"/>
        <v>0</v>
      </c>
      <c r="Q160" s="604"/>
      <c r="R160" s="84"/>
      <c r="S160" s="56">
        <f t="shared" si="21"/>
        <v>0</v>
      </c>
      <c r="T160" s="56">
        <f t="shared" si="22"/>
        <v>0</v>
      </c>
      <c r="U160" s="56">
        <f t="shared" si="23"/>
        <v>0</v>
      </c>
      <c r="V160" s="56">
        <f t="shared" si="24"/>
        <v>0</v>
      </c>
      <c r="W160" s="56">
        <f t="shared" si="25"/>
        <v>0</v>
      </c>
      <c r="X160" s="56">
        <f t="shared" si="26"/>
        <v>0</v>
      </c>
      <c r="Y160" s="56">
        <f t="shared" si="27"/>
        <v>0</v>
      </c>
    </row>
    <row r="161" spans="2:25" x14ac:dyDescent="0.25">
      <c r="B161" s="82"/>
      <c r="C161" s="93">
        <f>'T1 2024'!C164</f>
        <v>153</v>
      </c>
      <c r="D161" s="95">
        <f>'T1 2024'!D164</f>
        <v>0</v>
      </c>
      <c r="E161" s="142">
        <f>'T1 2024'!E164</f>
        <v>0</v>
      </c>
      <c r="F161" s="142">
        <f>'T1 2024'!F164</f>
        <v>0</v>
      </c>
      <c r="G161" s="91">
        <f>'T1 2024'!G164</f>
        <v>0</v>
      </c>
      <c r="H161" s="740"/>
      <c r="I161" s="148">
        <f>'Fin SBA REC Sheet'!AF163</f>
        <v>0</v>
      </c>
      <c r="J161" s="149">
        <f>'PAT REC Sheet'!AG164/5</f>
        <v>0</v>
      </c>
      <c r="K161" s="150"/>
      <c r="L161" s="151"/>
      <c r="M161" s="739"/>
      <c r="N161" s="152">
        <f t="shared" si="19"/>
        <v>0</v>
      </c>
      <c r="O161" s="86"/>
      <c r="P161" s="92">
        <f t="shared" si="20"/>
        <v>0</v>
      </c>
      <c r="Q161" s="604"/>
      <c r="R161" s="84"/>
      <c r="S161" s="56">
        <f t="shared" si="21"/>
        <v>0</v>
      </c>
      <c r="T161" s="56">
        <f t="shared" si="22"/>
        <v>0</v>
      </c>
      <c r="U161" s="56">
        <f t="shared" si="23"/>
        <v>0</v>
      </c>
      <c r="V161" s="56">
        <f t="shared" si="24"/>
        <v>0</v>
      </c>
      <c r="W161" s="56">
        <f t="shared" si="25"/>
        <v>0</v>
      </c>
      <c r="X161" s="56">
        <f t="shared" si="26"/>
        <v>0</v>
      </c>
      <c r="Y161" s="56">
        <f t="shared" si="27"/>
        <v>0</v>
      </c>
    </row>
    <row r="162" spans="2:25" x14ac:dyDescent="0.25">
      <c r="B162" s="82"/>
      <c r="C162" s="93">
        <f>'T1 2024'!C165</f>
        <v>154</v>
      </c>
      <c r="D162" s="95">
        <f>'T1 2024'!D165</f>
        <v>0</v>
      </c>
      <c r="E162" s="142">
        <f>'T1 2024'!E165</f>
        <v>0</v>
      </c>
      <c r="F162" s="142">
        <f>'T1 2024'!F165</f>
        <v>0</v>
      </c>
      <c r="G162" s="91">
        <f>'T1 2024'!G165</f>
        <v>0</v>
      </c>
      <c r="H162" s="740"/>
      <c r="I162" s="148">
        <f>'Fin SBA REC Sheet'!AF164</f>
        <v>0</v>
      </c>
      <c r="J162" s="149">
        <f>'PAT REC Sheet'!AG165/5</f>
        <v>0</v>
      </c>
      <c r="K162" s="150"/>
      <c r="L162" s="151"/>
      <c r="M162" s="739"/>
      <c r="N162" s="152">
        <f t="shared" si="19"/>
        <v>0</v>
      </c>
      <c r="O162" s="86"/>
      <c r="P162" s="92">
        <f t="shared" si="20"/>
        <v>0</v>
      </c>
      <c r="Q162" s="604"/>
      <c r="R162" s="84"/>
      <c r="S162" s="56">
        <f t="shared" si="21"/>
        <v>0</v>
      </c>
      <c r="T162" s="56">
        <f t="shared" si="22"/>
        <v>0</v>
      </c>
      <c r="U162" s="56">
        <f t="shared" si="23"/>
        <v>0</v>
      </c>
      <c r="V162" s="56">
        <f t="shared" si="24"/>
        <v>0</v>
      </c>
      <c r="W162" s="56">
        <f t="shared" si="25"/>
        <v>0</v>
      </c>
      <c r="X162" s="56">
        <f t="shared" si="26"/>
        <v>0</v>
      </c>
      <c r="Y162" s="56">
        <f t="shared" si="27"/>
        <v>0</v>
      </c>
    </row>
    <row r="163" spans="2:25" x14ac:dyDescent="0.25">
      <c r="B163" s="82"/>
      <c r="C163" s="93">
        <f>'T1 2024'!C166</f>
        <v>155</v>
      </c>
      <c r="D163" s="95">
        <f>'T1 2024'!D166</f>
        <v>0</v>
      </c>
      <c r="E163" s="142">
        <f>'T1 2024'!E166</f>
        <v>0</v>
      </c>
      <c r="F163" s="142">
        <f>'T1 2024'!F166</f>
        <v>0</v>
      </c>
      <c r="G163" s="91">
        <f>'T1 2024'!G166</f>
        <v>0</v>
      </c>
      <c r="H163" s="740"/>
      <c r="I163" s="148">
        <f>'Fin SBA REC Sheet'!AF165</f>
        <v>0</v>
      </c>
      <c r="J163" s="149">
        <f>'PAT REC Sheet'!AG166/5</f>
        <v>0</v>
      </c>
      <c r="K163" s="150"/>
      <c r="L163" s="151"/>
      <c r="M163" s="739"/>
      <c r="N163" s="152">
        <f t="shared" si="19"/>
        <v>0</v>
      </c>
      <c r="O163" s="86"/>
      <c r="P163" s="92">
        <f t="shared" si="20"/>
        <v>0</v>
      </c>
      <c r="Q163" s="604"/>
      <c r="R163" s="84"/>
      <c r="S163" s="56">
        <f t="shared" si="21"/>
        <v>0</v>
      </c>
      <c r="T163" s="56">
        <f t="shared" si="22"/>
        <v>0</v>
      </c>
      <c r="U163" s="56">
        <f t="shared" si="23"/>
        <v>0</v>
      </c>
      <c r="V163" s="56">
        <f t="shared" si="24"/>
        <v>0</v>
      </c>
      <c r="W163" s="56">
        <f t="shared" si="25"/>
        <v>0</v>
      </c>
      <c r="X163" s="56">
        <f t="shared" si="26"/>
        <v>0</v>
      </c>
      <c r="Y163" s="56">
        <f t="shared" si="27"/>
        <v>0</v>
      </c>
    </row>
    <row r="164" spans="2:25" x14ac:dyDescent="0.25">
      <c r="B164" s="82"/>
      <c r="C164" s="93">
        <f>'T1 2024'!C167</f>
        <v>156</v>
      </c>
      <c r="D164" s="95">
        <f>'T1 2024'!D167</f>
        <v>0</v>
      </c>
      <c r="E164" s="142">
        <f>'T1 2024'!E167</f>
        <v>0</v>
      </c>
      <c r="F164" s="142">
        <f>'T1 2024'!F167</f>
        <v>0</v>
      </c>
      <c r="G164" s="91">
        <f>'T1 2024'!G167</f>
        <v>0</v>
      </c>
      <c r="H164" s="740"/>
      <c r="I164" s="148">
        <f>'Fin SBA REC Sheet'!AF166</f>
        <v>0</v>
      </c>
      <c r="J164" s="149">
        <f>'PAT REC Sheet'!AG167/5</f>
        <v>0</v>
      </c>
      <c r="K164" s="150"/>
      <c r="L164" s="151"/>
      <c r="M164" s="739"/>
      <c r="N164" s="152">
        <f t="shared" si="19"/>
        <v>0</v>
      </c>
      <c r="O164" s="86"/>
      <c r="P164" s="92">
        <f t="shared" si="20"/>
        <v>0</v>
      </c>
      <c r="Q164" s="604"/>
      <c r="R164" s="84"/>
      <c r="S164" s="56">
        <f t="shared" si="21"/>
        <v>0</v>
      </c>
      <c r="T164" s="56">
        <f t="shared" si="22"/>
        <v>0</v>
      </c>
      <c r="U164" s="56">
        <f t="shared" si="23"/>
        <v>0</v>
      </c>
      <c r="V164" s="56">
        <f t="shared" si="24"/>
        <v>0</v>
      </c>
      <c r="W164" s="56">
        <f t="shared" si="25"/>
        <v>0</v>
      </c>
      <c r="X164" s="56">
        <f t="shared" si="26"/>
        <v>0</v>
      </c>
      <c r="Y164" s="56">
        <f t="shared" si="27"/>
        <v>0</v>
      </c>
    </row>
    <row r="165" spans="2:25" x14ac:dyDescent="0.25">
      <c r="B165" s="82"/>
      <c r="C165" s="93">
        <f>'T1 2024'!C168</f>
        <v>157</v>
      </c>
      <c r="D165" s="95">
        <f>'T1 2024'!D168</f>
        <v>0</v>
      </c>
      <c r="E165" s="142">
        <f>'T1 2024'!E168</f>
        <v>0</v>
      </c>
      <c r="F165" s="142">
        <f>'T1 2024'!F168</f>
        <v>0</v>
      </c>
      <c r="G165" s="91">
        <f>'T1 2024'!G168</f>
        <v>0</v>
      </c>
      <c r="H165" s="740"/>
      <c r="I165" s="148">
        <f>'Fin SBA REC Sheet'!AF167</f>
        <v>0</v>
      </c>
      <c r="J165" s="149">
        <f>'PAT REC Sheet'!AG168/5</f>
        <v>0</v>
      </c>
      <c r="K165" s="150"/>
      <c r="L165" s="151"/>
      <c r="M165" s="739"/>
      <c r="N165" s="152">
        <f t="shared" si="19"/>
        <v>0</v>
      </c>
      <c r="O165" s="86"/>
      <c r="P165" s="92">
        <f t="shared" si="20"/>
        <v>0</v>
      </c>
      <c r="Q165" s="604"/>
      <c r="R165" s="84"/>
      <c r="S165" s="56">
        <f t="shared" si="21"/>
        <v>0</v>
      </c>
      <c r="T165" s="56">
        <f t="shared" si="22"/>
        <v>0</v>
      </c>
      <c r="U165" s="56">
        <f t="shared" si="23"/>
        <v>0</v>
      </c>
      <c r="V165" s="56">
        <f t="shared" si="24"/>
        <v>0</v>
      </c>
      <c r="W165" s="56">
        <f t="shared" si="25"/>
        <v>0</v>
      </c>
      <c r="X165" s="56">
        <f t="shared" si="26"/>
        <v>0</v>
      </c>
      <c r="Y165" s="56">
        <f t="shared" si="27"/>
        <v>0</v>
      </c>
    </row>
    <row r="166" spans="2:25" x14ac:dyDescent="0.25">
      <c r="B166" s="82"/>
      <c r="C166" s="93">
        <f>'T1 2024'!C169</f>
        <v>158</v>
      </c>
      <c r="D166" s="95">
        <f>'T1 2024'!D169</f>
        <v>0</v>
      </c>
      <c r="E166" s="142">
        <f>'T1 2024'!E169</f>
        <v>0</v>
      </c>
      <c r="F166" s="142">
        <f>'T1 2024'!F169</f>
        <v>0</v>
      </c>
      <c r="G166" s="91">
        <f>'T1 2024'!G169</f>
        <v>0</v>
      </c>
      <c r="H166" s="740"/>
      <c r="I166" s="148">
        <f>'Fin SBA REC Sheet'!AF168</f>
        <v>0</v>
      </c>
      <c r="J166" s="149">
        <f>'PAT REC Sheet'!AG169/5</f>
        <v>0</v>
      </c>
      <c r="K166" s="150"/>
      <c r="L166" s="151"/>
      <c r="M166" s="739"/>
      <c r="N166" s="152">
        <f t="shared" si="19"/>
        <v>0</v>
      </c>
      <c r="O166" s="86"/>
      <c r="P166" s="92">
        <f t="shared" si="20"/>
        <v>0</v>
      </c>
      <c r="Q166" s="604"/>
      <c r="R166" s="84"/>
      <c r="S166" s="56">
        <f t="shared" si="21"/>
        <v>0</v>
      </c>
      <c r="T166" s="56">
        <f t="shared" si="22"/>
        <v>0</v>
      </c>
      <c r="U166" s="56">
        <f t="shared" si="23"/>
        <v>0</v>
      </c>
      <c r="V166" s="56">
        <f t="shared" si="24"/>
        <v>0</v>
      </c>
      <c r="W166" s="56">
        <f t="shared" si="25"/>
        <v>0</v>
      </c>
      <c r="X166" s="56">
        <f t="shared" si="26"/>
        <v>0</v>
      </c>
      <c r="Y166" s="56">
        <f t="shared" si="27"/>
        <v>0</v>
      </c>
    </row>
    <row r="167" spans="2:25" x14ac:dyDescent="0.25">
      <c r="B167" s="82"/>
      <c r="C167" s="93">
        <f>'T1 2024'!C170</f>
        <v>159</v>
      </c>
      <c r="D167" s="95">
        <f>'T1 2024'!D170</f>
        <v>0</v>
      </c>
      <c r="E167" s="142">
        <f>'T1 2024'!E170</f>
        <v>0</v>
      </c>
      <c r="F167" s="142">
        <f>'T1 2024'!F170</f>
        <v>0</v>
      </c>
      <c r="G167" s="91">
        <f>'T1 2024'!G170</f>
        <v>0</v>
      </c>
      <c r="H167" s="740"/>
      <c r="I167" s="148">
        <f>'Fin SBA REC Sheet'!AF169</f>
        <v>0</v>
      </c>
      <c r="J167" s="149">
        <f>'PAT REC Sheet'!AG170/5</f>
        <v>0</v>
      </c>
      <c r="K167" s="150"/>
      <c r="L167" s="151"/>
      <c r="M167" s="739"/>
      <c r="N167" s="152">
        <f t="shared" si="19"/>
        <v>0</v>
      </c>
      <c r="O167" s="86"/>
      <c r="P167" s="92">
        <f t="shared" si="20"/>
        <v>0</v>
      </c>
      <c r="Q167" s="604"/>
      <c r="R167" s="84"/>
      <c r="S167" s="56">
        <f t="shared" si="21"/>
        <v>0</v>
      </c>
      <c r="T167" s="56">
        <f t="shared" si="22"/>
        <v>0</v>
      </c>
      <c r="U167" s="56">
        <f t="shared" si="23"/>
        <v>0</v>
      </c>
      <c r="V167" s="56">
        <f t="shared" si="24"/>
        <v>0</v>
      </c>
      <c r="W167" s="56">
        <f t="shared" si="25"/>
        <v>0</v>
      </c>
      <c r="X167" s="56">
        <f t="shared" si="26"/>
        <v>0</v>
      </c>
      <c r="Y167" s="56">
        <f t="shared" si="27"/>
        <v>0</v>
      </c>
    </row>
    <row r="168" spans="2:25" x14ac:dyDescent="0.25">
      <c r="B168" s="82"/>
      <c r="C168" s="93">
        <f>'T1 2024'!C171</f>
        <v>160</v>
      </c>
      <c r="D168" s="95">
        <f>'T1 2024'!D171</f>
        <v>0</v>
      </c>
      <c r="E168" s="142">
        <f>'T1 2024'!E171</f>
        <v>0</v>
      </c>
      <c r="F168" s="142">
        <f>'T1 2024'!F171</f>
        <v>0</v>
      </c>
      <c r="G168" s="91">
        <f>'T1 2024'!G171</f>
        <v>0</v>
      </c>
      <c r="H168" s="740"/>
      <c r="I168" s="148">
        <f>'Fin SBA REC Sheet'!AF170</f>
        <v>0</v>
      </c>
      <c r="J168" s="149">
        <f>'PAT REC Sheet'!AG171/5</f>
        <v>0</v>
      </c>
      <c r="K168" s="150"/>
      <c r="L168" s="151"/>
      <c r="M168" s="739"/>
      <c r="N168" s="152">
        <f t="shared" si="19"/>
        <v>0</v>
      </c>
      <c r="O168" s="86"/>
      <c r="P168" s="92">
        <f t="shared" si="20"/>
        <v>0</v>
      </c>
      <c r="Q168" s="604"/>
      <c r="R168" s="84"/>
      <c r="S168" s="56">
        <f t="shared" si="21"/>
        <v>0</v>
      </c>
      <c r="T168" s="56">
        <f t="shared" si="22"/>
        <v>0</v>
      </c>
      <c r="U168" s="56">
        <f t="shared" si="23"/>
        <v>0</v>
      </c>
      <c r="V168" s="56">
        <f t="shared" si="24"/>
        <v>0</v>
      </c>
      <c r="W168" s="56">
        <f t="shared" si="25"/>
        <v>0</v>
      </c>
      <c r="X168" s="56">
        <f t="shared" si="26"/>
        <v>0</v>
      </c>
      <c r="Y168" s="56">
        <f t="shared" si="27"/>
        <v>0</v>
      </c>
    </row>
    <row r="169" spans="2:25" x14ac:dyDescent="0.25">
      <c r="B169" s="82"/>
      <c r="C169" s="93">
        <f>'T1 2024'!C172</f>
        <v>161</v>
      </c>
      <c r="D169" s="95">
        <f>'T1 2024'!D172</f>
        <v>0</v>
      </c>
      <c r="E169" s="142">
        <f>'T1 2024'!E172</f>
        <v>0</v>
      </c>
      <c r="F169" s="142">
        <f>'T1 2024'!F172</f>
        <v>0</v>
      </c>
      <c r="G169" s="91">
        <f>'T1 2024'!G172</f>
        <v>0</v>
      </c>
      <c r="H169" s="740"/>
      <c r="I169" s="148">
        <f>'Fin SBA REC Sheet'!AF171</f>
        <v>0</v>
      </c>
      <c r="J169" s="149">
        <f>'PAT REC Sheet'!AG172/5</f>
        <v>0</v>
      </c>
      <c r="K169" s="150"/>
      <c r="L169" s="151"/>
      <c r="M169" s="739"/>
      <c r="N169" s="152">
        <f t="shared" si="19"/>
        <v>0</v>
      </c>
      <c r="O169" s="86"/>
      <c r="P169" s="92">
        <f t="shared" si="20"/>
        <v>0</v>
      </c>
      <c r="Q169" s="604"/>
      <c r="R169" s="84"/>
      <c r="S169" s="56">
        <f t="shared" si="21"/>
        <v>0</v>
      </c>
      <c r="T169" s="56">
        <f t="shared" si="22"/>
        <v>0</v>
      </c>
      <c r="U169" s="56">
        <f t="shared" si="23"/>
        <v>0</v>
      </c>
      <c r="V169" s="56">
        <f t="shared" si="24"/>
        <v>0</v>
      </c>
      <c r="W169" s="56">
        <f t="shared" si="25"/>
        <v>0</v>
      </c>
      <c r="X169" s="56">
        <f t="shared" si="26"/>
        <v>0</v>
      </c>
      <c r="Y169" s="56">
        <f t="shared" si="27"/>
        <v>0</v>
      </c>
    </row>
    <row r="170" spans="2:25" x14ac:dyDescent="0.25">
      <c r="B170" s="82"/>
      <c r="C170" s="93">
        <f>'T1 2024'!C173</f>
        <v>162</v>
      </c>
      <c r="D170" s="95">
        <f>'T1 2024'!D173</f>
        <v>0</v>
      </c>
      <c r="E170" s="142">
        <f>'T1 2024'!E173</f>
        <v>0</v>
      </c>
      <c r="F170" s="142">
        <f>'T1 2024'!F173</f>
        <v>0</v>
      </c>
      <c r="G170" s="91">
        <f>'T1 2024'!G173</f>
        <v>0</v>
      </c>
      <c r="H170" s="740"/>
      <c r="I170" s="148">
        <f>'Fin SBA REC Sheet'!AF172</f>
        <v>0</v>
      </c>
      <c r="J170" s="149">
        <f>'PAT REC Sheet'!AG173/5</f>
        <v>0</v>
      </c>
      <c r="K170" s="150"/>
      <c r="L170" s="151"/>
      <c r="M170" s="739"/>
      <c r="N170" s="152">
        <f t="shared" si="19"/>
        <v>0</v>
      </c>
      <c r="O170" s="86"/>
      <c r="P170" s="92">
        <f t="shared" si="20"/>
        <v>0</v>
      </c>
      <c r="Q170" s="604"/>
      <c r="R170" s="84"/>
      <c r="S170" s="56">
        <f t="shared" si="21"/>
        <v>0</v>
      </c>
      <c r="T170" s="56">
        <f t="shared" si="22"/>
        <v>0</v>
      </c>
      <c r="U170" s="56">
        <f t="shared" si="23"/>
        <v>0</v>
      </c>
      <c r="V170" s="56">
        <f t="shared" si="24"/>
        <v>0</v>
      </c>
      <c r="W170" s="56">
        <f t="shared" si="25"/>
        <v>0</v>
      </c>
      <c r="X170" s="56">
        <f t="shared" si="26"/>
        <v>0</v>
      </c>
      <c r="Y170" s="56">
        <f t="shared" si="27"/>
        <v>0</v>
      </c>
    </row>
    <row r="171" spans="2:25" x14ac:dyDescent="0.25">
      <c r="B171" s="82"/>
      <c r="C171" s="93">
        <f>'T1 2024'!C174</f>
        <v>163</v>
      </c>
      <c r="D171" s="95">
        <f>'T1 2024'!D174</f>
        <v>0</v>
      </c>
      <c r="E171" s="142">
        <f>'T1 2024'!E174</f>
        <v>0</v>
      </c>
      <c r="F171" s="142">
        <f>'T1 2024'!F174</f>
        <v>0</v>
      </c>
      <c r="G171" s="91">
        <f>'T1 2024'!G174</f>
        <v>0</v>
      </c>
      <c r="H171" s="740"/>
      <c r="I171" s="148">
        <f>'Fin SBA REC Sheet'!AF173</f>
        <v>0</v>
      </c>
      <c r="J171" s="149">
        <f>'PAT REC Sheet'!AG174/5</f>
        <v>0</v>
      </c>
      <c r="K171" s="150"/>
      <c r="L171" s="151"/>
      <c r="M171" s="739"/>
      <c r="N171" s="152">
        <f t="shared" si="19"/>
        <v>0</v>
      </c>
      <c r="O171" s="86"/>
      <c r="P171" s="92">
        <f t="shared" si="20"/>
        <v>0</v>
      </c>
      <c r="Q171" s="604"/>
      <c r="R171" s="84"/>
      <c r="S171" s="56">
        <f t="shared" si="21"/>
        <v>0</v>
      </c>
      <c r="T171" s="56">
        <f t="shared" si="22"/>
        <v>0</v>
      </c>
      <c r="U171" s="56">
        <f t="shared" si="23"/>
        <v>0</v>
      </c>
      <c r="V171" s="56">
        <f t="shared" si="24"/>
        <v>0</v>
      </c>
      <c r="W171" s="56">
        <f t="shared" si="25"/>
        <v>0</v>
      </c>
      <c r="X171" s="56">
        <f t="shared" si="26"/>
        <v>0</v>
      </c>
      <c r="Y171" s="56">
        <f t="shared" si="27"/>
        <v>0</v>
      </c>
    </row>
    <row r="172" spans="2:25" x14ac:dyDescent="0.25">
      <c r="B172" s="82"/>
      <c r="C172" s="93">
        <f>'T1 2024'!C175</f>
        <v>164</v>
      </c>
      <c r="D172" s="95">
        <f>'T1 2024'!D175</f>
        <v>0</v>
      </c>
      <c r="E172" s="142">
        <f>'T1 2024'!E175</f>
        <v>0</v>
      </c>
      <c r="F172" s="142">
        <f>'T1 2024'!F175</f>
        <v>0</v>
      </c>
      <c r="G172" s="91">
        <f>'T1 2024'!G175</f>
        <v>0</v>
      </c>
      <c r="H172" s="740"/>
      <c r="I172" s="148">
        <f>'Fin SBA REC Sheet'!AF174</f>
        <v>0</v>
      </c>
      <c r="J172" s="149">
        <f>'PAT REC Sheet'!AG175/5</f>
        <v>0</v>
      </c>
      <c r="K172" s="150"/>
      <c r="L172" s="151"/>
      <c r="M172" s="739"/>
      <c r="N172" s="152">
        <f t="shared" si="19"/>
        <v>0</v>
      </c>
      <c r="O172" s="86"/>
      <c r="P172" s="92">
        <f t="shared" si="20"/>
        <v>0</v>
      </c>
      <c r="Q172" s="604"/>
      <c r="R172" s="84"/>
      <c r="S172" s="56">
        <f t="shared" si="21"/>
        <v>0</v>
      </c>
      <c r="T172" s="56">
        <f t="shared" si="22"/>
        <v>0</v>
      </c>
      <c r="U172" s="56">
        <f t="shared" si="23"/>
        <v>0</v>
      </c>
      <c r="V172" s="56">
        <f t="shared" si="24"/>
        <v>0</v>
      </c>
      <c r="W172" s="56">
        <f t="shared" si="25"/>
        <v>0</v>
      </c>
      <c r="X172" s="56">
        <f t="shared" si="26"/>
        <v>0</v>
      </c>
      <c r="Y172" s="56">
        <f t="shared" si="27"/>
        <v>0</v>
      </c>
    </row>
    <row r="173" spans="2:25" x14ac:dyDescent="0.25">
      <c r="B173" s="82"/>
      <c r="C173" s="93">
        <f>'T1 2024'!C176</f>
        <v>165</v>
      </c>
      <c r="D173" s="95">
        <f>'T1 2024'!D176</f>
        <v>0</v>
      </c>
      <c r="E173" s="142">
        <f>'T1 2024'!E176</f>
        <v>0</v>
      </c>
      <c r="F173" s="142">
        <f>'T1 2024'!F176</f>
        <v>0</v>
      </c>
      <c r="G173" s="91">
        <f>'T1 2024'!G176</f>
        <v>0</v>
      </c>
      <c r="H173" s="740"/>
      <c r="I173" s="148">
        <f>'Fin SBA REC Sheet'!AF175</f>
        <v>0</v>
      </c>
      <c r="J173" s="149">
        <f>'PAT REC Sheet'!AG176/5</f>
        <v>0</v>
      </c>
      <c r="K173" s="150"/>
      <c r="L173" s="151"/>
      <c r="M173" s="739"/>
      <c r="N173" s="152">
        <f t="shared" si="19"/>
        <v>0</v>
      </c>
      <c r="O173" s="86"/>
      <c r="P173" s="92">
        <f t="shared" si="20"/>
        <v>0</v>
      </c>
      <c r="Q173" s="604"/>
      <c r="R173" s="84"/>
      <c r="S173" s="56">
        <f t="shared" si="21"/>
        <v>0</v>
      </c>
      <c r="T173" s="56">
        <f t="shared" si="22"/>
        <v>0</v>
      </c>
      <c r="U173" s="56">
        <f t="shared" si="23"/>
        <v>0</v>
      </c>
      <c r="V173" s="56">
        <f t="shared" si="24"/>
        <v>0</v>
      </c>
      <c r="W173" s="56">
        <f t="shared" si="25"/>
        <v>0</v>
      </c>
      <c r="X173" s="56">
        <f t="shared" si="26"/>
        <v>0</v>
      </c>
      <c r="Y173" s="56">
        <f t="shared" si="27"/>
        <v>0</v>
      </c>
    </row>
    <row r="174" spans="2:25" x14ac:dyDescent="0.25">
      <c r="B174" s="82"/>
      <c r="C174" s="93">
        <f>'T1 2024'!C177</f>
        <v>166</v>
      </c>
      <c r="D174" s="95">
        <f>'T1 2024'!D177</f>
        <v>0</v>
      </c>
      <c r="E174" s="142">
        <f>'T1 2024'!E177</f>
        <v>0</v>
      </c>
      <c r="F174" s="142">
        <f>'T1 2024'!F177</f>
        <v>0</v>
      </c>
      <c r="G174" s="91">
        <f>'T1 2024'!G177</f>
        <v>0</v>
      </c>
      <c r="H174" s="740"/>
      <c r="I174" s="148">
        <f>'Fin SBA REC Sheet'!AF176</f>
        <v>0</v>
      </c>
      <c r="J174" s="149">
        <f>'PAT REC Sheet'!AG177/5</f>
        <v>0</v>
      </c>
      <c r="K174" s="150"/>
      <c r="L174" s="151"/>
      <c r="M174" s="739"/>
      <c r="N174" s="152">
        <f t="shared" si="19"/>
        <v>0</v>
      </c>
      <c r="O174" s="86"/>
      <c r="P174" s="92">
        <f t="shared" si="20"/>
        <v>0</v>
      </c>
      <c r="Q174" s="604"/>
      <c r="R174" s="84"/>
      <c r="S174" s="56">
        <f t="shared" si="21"/>
        <v>0</v>
      </c>
      <c r="T174" s="56">
        <f t="shared" si="22"/>
        <v>0</v>
      </c>
      <c r="U174" s="56">
        <f t="shared" si="23"/>
        <v>0</v>
      </c>
      <c r="V174" s="56">
        <f t="shared" si="24"/>
        <v>0</v>
      </c>
      <c r="W174" s="56">
        <f t="shared" si="25"/>
        <v>0</v>
      </c>
      <c r="X174" s="56">
        <f t="shared" si="26"/>
        <v>0</v>
      </c>
      <c r="Y174" s="56">
        <f t="shared" si="27"/>
        <v>0</v>
      </c>
    </row>
    <row r="175" spans="2:25" x14ac:dyDescent="0.25">
      <c r="B175" s="82"/>
      <c r="C175" s="93">
        <f>'T1 2024'!C178</f>
        <v>167</v>
      </c>
      <c r="D175" s="95">
        <f>'T1 2024'!D178</f>
        <v>0</v>
      </c>
      <c r="E175" s="142">
        <f>'T1 2024'!E178</f>
        <v>0</v>
      </c>
      <c r="F175" s="142">
        <f>'T1 2024'!F178</f>
        <v>0</v>
      </c>
      <c r="G175" s="91">
        <f>'T1 2024'!G178</f>
        <v>0</v>
      </c>
      <c r="H175" s="740"/>
      <c r="I175" s="148">
        <f>'Fin SBA REC Sheet'!AF177</f>
        <v>0</v>
      </c>
      <c r="J175" s="149">
        <f>'PAT REC Sheet'!AG178/5</f>
        <v>0</v>
      </c>
      <c r="K175" s="150"/>
      <c r="L175" s="151"/>
      <c r="M175" s="739"/>
      <c r="N175" s="152">
        <f t="shared" si="19"/>
        <v>0</v>
      </c>
      <c r="O175" s="86"/>
      <c r="P175" s="92">
        <f t="shared" si="20"/>
        <v>0</v>
      </c>
      <c r="Q175" s="604"/>
      <c r="R175" s="84"/>
      <c r="S175" s="56">
        <f t="shared" si="21"/>
        <v>0</v>
      </c>
      <c r="T175" s="56">
        <f t="shared" si="22"/>
        <v>0</v>
      </c>
      <c r="U175" s="56">
        <f t="shared" si="23"/>
        <v>0</v>
      </c>
      <c r="V175" s="56">
        <f t="shared" si="24"/>
        <v>0</v>
      </c>
      <c r="W175" s="56">
        <f t="shared" si="25"/>
        <v>0</v>
      </c>
      <c r="X175" s="56">
        <f t="shared" si="26"/>
        <v>0</v>
      </c>
      <c r="Y175" s="56">
        <f t="shared" si="27"/>
        <v>0</v>
      </c>
    </row>
    <row r="176" spans="2:25" x14ac:dyDescent="0.25">
      <c r="B176" s="82"/>
      <c r="C176" s="93">
        <f>'T1 2024'!C179</f>
        <v>168</v>
      </c>
      <c r="D176" s="95">
        <f>'T1 2024'!D179</f>
        <v>0</v>
      </c>
      <c r="E176" s="142">
        <f>'T1 2024'!E179</f>
        <v>0</v>
      </c>
      <c r="F176" s="142">
        <f>'T1 2024'!F179</f>
        <v>0</v>
      </c>
      <c r="G176" s="91">
        <f>'T1 2024'!G179</f>
        <v>0</v>
      </c>
      <c r="H176" s="740"/>
      <c r="I176" s="148">
        <f>'Fin SBA REC Sheet'!AF178</f>
        <v>0</v>
      </c>
      <c r="J176" s="149">
        <f>'PAT REC Sheet'!AG179/5</f>
        <v>0</v>
      </c>
      <c r="K176" s="150"/>
      <c r="L176" s="151"/>
      <c r="M176" s="739"/>
      <c r="N176" s="152">
        <f t="shared" si="19"/>
        <v>0</v>
      </c>
      <c r="O176" s="86"/>
      <c r="P176" s="92">
        <f t="shared" si="20"/>
        <v>0</v>
      </c>
      <c r="Q176" s="604"/>
      <c r="R176" s="84"/>
      <c r="S176" s="56">
        <f t="shared" si="21"/>
        <v>0</v>
      </c>
      <c r="T176" s="56">
        <f t="shared" si="22"/>
        <v>0</v>
      </c>
      <c r="U176" s="56">
        <f t="shared" si="23"/>
        <v>0</v>
      </c>
      <c r="V176" s="56">
        <f t="shared" si="24"/>
        <v>0</v>
      </c>
      <c r="W176" s="56">
        <f t="shared" si="25"/>
        <v>0</v>
      </c>
      <c r="X176" s="56">
        <f t="shared" si="26"/>
        <v>0</v>
      </c>
      <c r="Y176" s="56">
        <f t="shared" si="27"/>
        <v>0</v>
      </c>
    </row>
    <row r="177" spans="2:25" x14ac:dyDescent="0.25">
      <c r="B177" s="82"/>
      <c r="C177" s="93">
        <f>'T1 2024'!C180</f>
        <v>169</v>
      </c>
      <c r="D177" s="95">
        <f>'T1 2024'!D180</f>
        <v>0</v>
      </c>
      <c r="E177" s="142">
        <f>'T1 2024'!E180</f>
        <v>0</v>
      </c>
      <c r="F177" s="142">
        <f>'T1 2024'!F180</f>
        <v>0</v>
      </c>
      <c r="G177" s="91">
        <f>'T1 2024'!G180</f>
        <v>0</v>
      </c>
      <c r="H177" s="740"/>
      <c r="I177" s="148">
        <f>'Fin SBA REC Sheet'!AF179</f>
        <v>0</v>
      </c>
      <c r="J177" s="149">
        <f>'PAT REC Sheet'!AG180/5</f>
        <v>0</v>
      </c>
      <c r="K177" s="150"/>
      <c r="L177" s="151"/>
      <c r="M177" s="739"/>
      <c r="N177" s="152">
        <f t="shared" si="19"/>
        <v>0</v>
      </c>
      <c r="O177" s="86"/>
      <c r="P177" s="92">
        <f t="shared" si="20"/>
        <v>0</v>
      </c>
      <c r="Q177" s="604"/>
      <c r="R177" s="84"/>
      <c r="S177" s="56">
        <f t="shared" si="21"/>
        <v>0</v>
      </c>
      <c r="T177" s="56">
        <f t="shared" si="22"/>
        <v>0</v>
      </c>
      <c r="U177" s="56">
        <f t="shared" si="23"/>
        <v>0</v>
      </c>
      <c r="V177" s="56">
        <f t="shared" si="24"/>
        <v>0</v>
      </c>
      <c r="W177" s="56">
        <f t="shared" si="25"/>
        <v>0</v>
      </c>
      <c r="X177" s="56">
        <f t="shared" si="26"/>
        <v>0</v>
      </c>
      <c r="Y177" s="56">
        <f t="shared" si="27"/>
        <v>0</v>
      </c>
    </row>
    <row r="178" spans="2:25" x14ac:dyDescent="0.25">
      <c r="B178" s="82"/>
      <c r="C178" s="93">
        <f>'T1 2024'!C181</f>
        <v>170</v>
      </c>
      <c r="D178" s="95">
        <f>'T1 2024'!D181</f>
        <v>0</v>
      </c>
      <c r="E178" s="142">
        <f>'T1 2024'!E181</f>
        <v>0</v>
      </c>
      <c r="F178" s="142">
        <f>'T1 2024'!F181</f>
        <v>0</v>
      </c>
      <c r="G178" s="91">
        <f>'T1 2024'!G181</f>
        <v>0</v>
      </c>
      <c r="H178" s="740"/>
      <c r="I178" s="148">
        <f>'Fin SBA REC Sheet'!AF180</f>
        <v>0</v>
      </c>
      <c r="J178" s="149">
        <f>'PAT REC Sheet'!AG181/5</f>
        <v>0</v>
      </c>
      <c r="K178" s="150"/>
      <c r="L178" s="151"/>
      <c r="M178" s="739"/>
      <c r="N178" s="152">
        <f t="shared" si="19"/>
        <v>0</v>
      </c>
      <c r="O178" s="86"/>
      <c r="P178" s="92">
        <f t="shared" si="20"/>
        <v>0</v>
      </c>
      <c r="Q178" s="604"/>
      <c r="R178" s="84"/>
      <c r="S178" s="56">
        <f t="shared" si="21"/>
        <v>0</v>
      </c>
      <c r="T178" s="56">
        <f t="shared" si="22"/>
        <v>0</v>
      </c>
      <c r="U178" s="56">
        <f t="shared" si="23"/>
        <v>0</v>
      </c>
      <c r="V178" s="56">
        <f t="shared" si="24"/>
        <v>0</v>
      </c>
      <c r="W178" s="56">
        <f t="shared" si="25"/>
        <v>0</v>
      </c>
      <c r="X178" s="56">
        <f t="shared" si="26"/>
        <v>0</v>
      </c>
      <c r="Y178" s="56">
        <f t="shared" si="27"/>
        <v>0</v>
      </c>
    </row>
    <row r="179" spans="2:25" x14ac:dyDescent="0.25">
      <c r="B179" s="82"/>
      <c r="C179" s="93">
        <f>'T1 2024'!C182</f>
        <v>171</v>
      </c>
      <c r="D179" s="95">
        <f>'T1 2024'!D182</f>
        <v>0</v>
      </c>
      <c r="E179" s="142">
        <f>'T1 2024'!E182</f>
        <v>0</v>
      </c>
      <c r="F179" s="142">
        <f>'T1 2024'!F182</f>
        <v>0</v>
      </c>
      <c r="G179" s="91">
        <f>'T1 2024'!G182</f>
        <v>0</v>
      </c>
      <c r="H179" s="740"/>
      <c r="I179" s="148">
        <f>'Fin SBA REC Sheet'!AF181</f>
        <v>0</v>
      </c>
      <c r="J179" s="149">
        <f>'PAT REC Sheet'!AG182/5</f>
        <v>0</v>
      </c>
      <c r="K179" s="150"/>
      <c r="L179" s="151"/>
      <c r="M179" s="739"/>
      <c r="N179" s="152">
        <f t="shared" si="19"/>
        <v>0</v>
      </c>
      <c r="O179" s="86"/>
      <c r="P179" s="92">
        <f t="shared" si="20"/>
        <v>0</v>
      </c>
      <c r="Q179" s="604"/>
      <c r="R179" s="84"/>
      <c r="S179" s="56">
        <f t="shared" si="21"/>
        <v>0</v>
      </c>
      <c r="T179" s="56">
        <f t="shared" si="22"/>
        <v>0</v>
      </c>
      <c r="U179" s="56">
        <f t="shared" si="23"/>
        <v>0</v>
      </c>
      <c r="V179" s="56">
        <f t="shared" si="24"/>
        <v>0</v>
      </c>
      <c r="W179" s="56">
        <f t="shared" si="25"/>
        <v>0</v>
      </c>
      <c r="X179" s="56">
        <f t="shared" si="26"/>
        <v>0</v>
      </c>
      <c r="Y179" s="56">
        <f t="shared" si="27"/>
        <v>0</v>
      </c>
    </row>
    <row r="180" spans="2:25" x14ac:dyDescent="0.25">
      <c r="B180" s="82"/>
      <c r="C180" s="93">
        <f>'T1 2024'!C183</f>
        <v>172</v>
      </c>
      <c r="D180" s="95">
        <f>'T1 2024'!D183</f>
        <v>0</v>
      </c>
      <c r="E180" s="142">
        <f>'T1 2024'!E183</f>
        <v>0</v>
      </c>
      <c r="F180" s="142">
        <f>'T1 2024'!F183</f>
        <v>0</v>
      </c>
      <c r="G180" s="91">
        <f>'T1 2024'!G183</f>
        <v>0</v>
      </c>
      <c r="H180" s="740"/>
      <c r="I180" s="148">
        <f>'Fin SBA REC Sheet'!AF182</f>
        <v>0</v>
      </c>
      <c r="J180" s="149">
        <f>'PAT REC Sheet'!AG183/5</f>
        <v>0</v>
      </c>
      <c r="K180" s="150"/>
      <c r="L180" s="151"/>
      <c r="M180" s="739"/>
      <c r="N180" s="152">
        <f t="shared" si="19"/>
        <v>0</v>
      </c>
      <c r="O180" s="86"/>
      <c r="P180" s="92">
        <f t="shared" si="20"/>
        <v>0</v>
      </c>
      <c r="Q180" s="604"/>
      <c r="R180" s="84"/>
      <c r="S180" s="56">
        <f t="shared" si="21"/>
        <v>0</v>
      </c>
      <c r="T180" s="56">
        <f t="shared" si="22"/>
        <v>0</v>
      </c>
      <c r="U180" s="56">
        <f t="shared" si="23"/>
        <v>0</v>
      </c>
      <c r="V180" s="56">
        <f t="shared" si="24"/>
        <v>0</v>
      </c>
      <c r="W180" s="56">
        <f t="shared" si="25"/>
        <v>0</v>
      </c>
      <c r="X180" s="56">
        <f t="shared" si="26"/>
        <v>0</v>
      </c>
      <c r="Y180" s="56">
        <f t="shared" si="27"/>
        <v>0</v>
      </c>
    </row>
    <row r="181" spans="2:25" x14ac:dyDescent="0.25">
      <c r="B181" s="82"/>
      <c r="C181" s="93">
        <f>'T1 2024'!C184</f>
        <v>173</v>
      </c>
      <c r="D181" s="95">
        <f>'T1 2024'!D184</f>
        <v>0</v>
      </c>
      <c r="E181" s="142">
        <f>'T1 2024'!E184</f>
        <v>0</v>
      </c>
      <c r="F181" s="142">
        <f>'T1 2024'!F184</f>
        <v>0</v>
      </c>
      <c r="G181" s="91">
        <f>'T1 2024'!G184</f>
        <v>0</v>
      </c>
      <c r="H181" s="740"/>
      <c r="I181" s="148">
        <f>'Fin SBA REC Sheet'!AF183</f>
        <v>0</v>
      </c>
      <c r="J181" s="149">
        <f>'PAT REC Sheet'!AG184/5</f>
        <v>0</v>
      </c>
      <c r="K181" s="150"/>
      <c r="L181" s="151"/>
      <c r="M181" s="739"/>
      <c r="N181" s="152">
        <f t="shared" si="19"/>
        <v>0</v>
      </c>
      <c r="O181" s="86"/>
      <c r="P181" s="92">
        <f t="shared" si="20"/>
        <v>0</v>
      </c>
      <c r="Q181" s="604"/>
      <c r="R181" s="84"/>
      <c r="S181" s="56">
        <f t="shared" si="21"/>
        <v>0</v>
      </c>
      <c r="T181" s="56">
        <f t="shared" si="22"/>
        <v>0</v>
      </c>
      <c r="U181" s="56">
        <f t="shared" si="23"/>
        <v>0</v>
      </c>
      <c r="V181" s="56">
        <f t="shared" si="24"/>
        <v>0</v>
      </c>
      <c r="W181" s="56">
        <f t="shared" si="25"/>
        <v>0</v>
      </c>
      <c r="X181" s="56">
        <f t="shared" si="26"/>
        <v>0</v>
      </c>
      <c r="Y181" s="56">
        <f t="shared" si="27"/>
        <v>0</v>
      </c>
    </row>
    <row r="182" spans="2:25" x14ac:dyDescent="0.25">
      <c r="B182" s="82"/>
      <c r="C182" s="93">
        <f>'T1 2024'!C185</f>
        <v>174</v>
      </c>
      <c r="D182" s="95">
        <f>'T1 2024'!D185</f>
        <v>0</v>
      </c>
      <c r="E182" s="142">
        <f>'T1 2024'!E185</f>
        <v>0</v>
      </c>
      <c r="F182" s="142">
        <f>'T1 2024'!F185</f>
        <v>0</v>
      </c>
      <c r="G182" s="91">
        <f>'T1 2024'!G185</f>
        <v>0</v>
      </c>
      <c r="H182" s="740"/>
      <c r="I182" s="148">
        <f>'Fin SBA REC Sheet'!AF184</f>
        <v>0</v>
      </c>
      <c r="J182" s="149">
        <f>'PAT REC Sheet'!AG185/5</f>
        <v>0</v>
      </c>
      <c r="K182" s="150"/>
      <c r="L182" s="151"/>
      <c r="M182" s="739"/>
      <c r="N182" s="152">
        <f t="shared" si="19"/>
        <v>0</v>
      </c>
      <c r="O182" s="86"/>
      <c r="P182" s="92">
        <f t="shared" si="20"/>
        <v>0</v>
      </c>
      <c r="Q182" s="604"/>
      <c r="R182" s="84"/>
      <c r="S182" s="56">
        <f t="shared" si="21"/>
        <v>0</v>
      </c>
      <c r="T182" s="56">
        <f t="shared" si="22"/>
        <v>0</v>
      </c>
      <c r="U182" s="56">
        <f t="shared" si="23"/>
        <v>0</v>
      </c>
      <c r="V182" s="56">
        <f t="shared" si="24"/>
        <v>0</v>
      </c>
      <c r="W182" s="56">
        <f t="shared" si="25"/>
        <v>0</v>
      </c>
      <c r="X182" s="56">
        <f t="shared" si="26"/>
        <v>0</v>
      </c>
      <c r="Y182" s="56">
        <f t="shared" si="27"/>
        <v>0</v>
      </c>
    </row>
    <row r="183" spans="2:25" x14ac:dyDescent="0.25">
      <c r="B183" s="82"/>
      <c r="C183" s="93">
        <f>'T1 2024'!C186</f>
        <v>175</v>
      </c>
      <c r="D183" s="95">
        <f>'T1 2024'!D186</f>
        <v>0</v>
      </c>
      <c r="E183" s="142">
        <f>'T1 2024'!E186</f>
        <v>0</v>
      </c>
      <c r="F183" s="142">
        <f>'T1 2024'!F186</f>
        <v>0</v>
      </c>
      <c r="G183" s="91">
        <f>'T1 2024'!G186</f>
        <v>0</v>
      </c>
      <c r="H183" s="740"/>
      <c r="I183" s="148">
        <f>'Fin SBA REC Sheet'!AF185</f>
        <v>0</v>
      </c>
      <c r="J183" s="149">
        <f>'PAT REC Sheet'!AG186/5</f>
        <v>0</v>
      </c>
      <c r="K183" s="150"/>
      <c r="L183" s="151"/>
      <c r="M183" s="739"/>
      <c r="N183" s="152">
        <f t="shared" si="19"/>
        <v>0</v>
      </c>
      <c r="O183" s="86"/>
      <c r="P183" s="92">
        <f t="shared" si="20"/>
        <v>0</v>
      </c>
      <c r="Q183" s="604"/>
      <c r="R183" s="84"/>
      <c r="S183" s="56">
        <f t="shared" si="21"/>
        <v>0</v>
      </c>
      <c r="T183" s="56">
        <f t="shared" si="22"/>
        <v>0</v>
      </c>
      <c r="U183" s="56">
        <f t="shared" si="23"/>
        <v>0</v>
      </c>
      <c r="V183" s="56">
        <f t="shared" si="24"/>
        <v>0</v>
      </c>
      <c r="W183" s="56">
        <f t="shared" si="25"/>
        <v>0</v>
      </c>
      <c r="X183" s="56">
        <f t="shared" si="26"/>
        <v>0</v>
      </c>
      <c r="Y183" s="56">
        <f t="shared" si="27"/>
        <v>0</v>
      </c>
    </row>
    <row r="184" spans="2:25" x14ac:dyDescent="0.25">
      <c r="B184" s="82"/>
      <c r="C184" s="93">
        <f>'T1 2024'!C187</f>
        <v>176</v>
      </c>
      <c r="D184" s="95">
        <f>'T1 2024'!D187</f>
        <v>0</v>
      </c>
      <c r="E184" s="142">
        <f>'T1 2024'!E187</f>
        <v>0</v>
      </c>
      <c r="F184" s="142">
        <f>'T1 2024'!F187</f>
        <v>0</v>
      </c>
      <c r="G184" s="91">
        <f>'T1 2024'!G187</f>
        <v>0</v>
      </c>
      <c r="H184" s="740"/>
      <c r="I184" s="148">
        <f>'Fin SBA REC Sheet'!AF186</f>
        <v>0</v>
      </c>
      <c r="J184" s="149">
        <f>'PAT REC Sheet'!AG187/5</f>
        <v>0</v>
      </c>
      <c r="K184" s="150"/>
      <c r="L184" s="151"/>
      <c r="M184" s="739"/>
      <c r="N184" s="152">
        <f t="shared" si="19"/>
        <v>0</v>
      </c>
      <c r="O184" s="86"/>
      <c r="P184" s="92">
        <f t="shared" si="20"/>
        <v>0</v>
      </c>
      <c r="Q184" s="604"/>
      <c r="R184" s="84"/>
      <c r="S184" s="56">
        <f t="shared" si="21"/>
        <v>0</v>
      </c>
      <c r="T184" s="56">
        <f t="shared" si="22"/>
        <v>0</v>
      </c>
      <c r="U184" s="56">
        <f t="shared" si="23"/>
        <v>0</v>
      </c>
      <c r="V184" s="56">
        <f t="shared" si="24"/>
        <v>0</v>
      </c>
      <c r="W184" s="56">
        <f t="shared" si="25"/>
        <v>0</v>
      </c>
      <c r="X184" s="56">
        <f t="shared" si="26"/>
        <v>0</v>
      </c>
      <c r="Y184" s="56">
        <f t="shared" si="27"/>
        <v>0</v>
      </c>
    </row>
    <row r="185" spans="2:25" x14ac:dyDescent="0.25">
      <c r="B185" s="82"/>
      <c r="C185" s="93">
        <f>'T1 2024'!C188</f>
        <v>177</v>
      </c>
      <c r="D185" s="95">
        <f>'T1 2024'!D188</f>
        <v>0</v>
      </c>
      <c r="E185" s="142">
        <f>'T1 2024'!E188</f>
        <v>0</v>
      </c>
      <c r="F185" s="142">
        <f>'T1 2024'!F188</f>
        <v>0</v>
      </c>
      <c r="G185" s="91">
        <f>'T1 2024'!G188</f>
        <v>0</v>
      </c>
      <c r="H185" s="740"/>
      <c r="I185" s="148">
        <f>'Fin SBA REC Sheet'!AF187</f>
        <v>0</v>
      </c>
      <c r="J185" s="149">
        <f>'PAT REC Sheet'!AG188/5</f>
        <v>0</v>
      </c>
      <c r="K185" s="150"/>
      <c r="L185" s="151"/>
      <c r="M185" s="739"/>
      <c r="N185" s="152">
        <f t="shared" si="19"/>
        <v>0</v>
      </c>
      <c r="O185" s="86"/>
      <c r="P185" s="92">
        <f t="shared" si="20"/>
        <v>0</v>
      </c>
      <c r="Q185" s="604"/>
      <c r="R185" s="84"/>
      <c r="S185" s="56">
        <f t="shared" si="21"/>
        <v>0</v>
      </c>
      <c r="T185" s="56">
        <f t="shared" si="22"/>
        <v>0</v>
      </c>
      <c r="U185" s="56">
        <f t="shared" si="23"/>
        <v>0</v>
      </c>
      <c r="V185" s="56">
        <f t="shared" si="24"/>
        <v>0</v>
      </c>
      <c r="W185" s="56">
        <f t="shared" si="25"/>
        <v>0</v>
      </c>
      <c r="X185" s="56">
        <f t="shared" si="26"/>
        <v>0</v>
      </c>
      <c r="Y185" s="56">
        <f t="shared" si="27"/>
        <v>0</v>
      </c>
    </row>
    <row r="186" spans="2:25" x14ac:dyDescent="0.25">
      <c r="B186" s="82"/>
      <c r="C186" s="93">
        <f>'T1 2024'!C189</f>
        <v>178</v>
      </c>
      <c r="D186" s="95">
        <f>'T1 2024'!D189</f>
        <v>0</v>
      </c>
      <c r="E186" s="142">
        <f>'T1 2024'!E189</f>
        <v>0</v>
      </c>
      <c r="F186" s="142">
        <f>'T1 2024'!F189</f>
        <v>0</v>
      </c>
      <c r="G186" s="91">
        <f>'T1 2024'!G189</f>
        <v>0</v>
      </c>
      <c r="H186" s="740"/>
      <c r="I186" s="148">
        <f>'Fin SBA REC Sheet'!AF188</f>
        <v>0</v>
      </c>
      <c r="J186" s="149">
        <f>'PAT REC Sheet'!AG189/5</f>
        <v>0</v>
      </c>
      <c r="K186" s="150"/>
      <c r="L186" s="151"/>
      <c r="M186" s="739"/>
      <c r="N186" s="152">
        <f t="shared" si="19"/>
        <v>0</v>
      </c>
      <c r="O186" s="86"/>
      <c r="P186" s="92">
        <f t="shared" si="20"/>
        <v>0</v>
      </c>
      <c r="Q186" s="604"/>
      <c r="R186" s="84"/>
      <c r="S186" s="56">
        <f t="shared" si="21"/>
        <v>0</v>
      </c>
      <c r="T186" s="56">
        <f t="shared" si="22"/>
        <v>0</v>
      </c>
      <c r="U186" s="56">
        <f t="shared" si="23"/>
        <v>0</v>
      </c>
      <c r="V186" s="56">
        <f t="shared" si="24"/>
        <v>0</v>
      </c>
      <c r="W186" s="56">
        <f t="shared" si="25"/>
        <v>0</v>
      </c>
      <c r="X186" s="56">
        <f t="shared" si="26"/>
        <v>0</v>
      </c>
      <c r="Y186" s="56">
        <f t="shared" si="27"/>
        <v>0</v>
      </c>
    </row>
    <row r="187" spans="2:25" x14ac:dyDescent="0.25">
      <c r="B187" s="82"/>
      <c r="C187" s="93">
        <f>'T1 2024'!C190</f>
        <v>179</v>
      </c>
      <c r="D187" s="95">
        <f>'T1 2024'!D190</f>
        <v>0</v>
      </c>
      <c r="E187" s="142">
        <f>'T1 2024'!E190</f>
        <v>0</v>
      </c>
      <c r="F187" s="142">
        <f>'T1 2024'!F190</f>
        <v>0</v>
      </c>
      <c r="G187" s="91">
        <f>'T1 2024'!G190</f>
        <v>0</v>
      </c>
      <c r="H187" s="740"/>
      <c r="I187" s="148">
        <f>'Fin SBA REC Sheet'!AF189</f>
        <v>0</v>
      </c>
      <c r="J187" s="149">
        <f>'PAT REC Sheet'!AG190/5</f>
        <v>0</v>
      </c>
      <c r="K187" s="150"/>
      <c r="L187" s="151"/>
      <c r="M187" s="739"/>
      <c r="N187" s="152">
        <f t="shared" si="19"/>
        <v>0</v>
      </c>
      <c r="O187" s="86"/>
      <c r="P187" s="92">
        <f t="shared" si="20"/>
        <v>0</v>
      </c>
      <c r="Q187" s="604"/>
      <c r="R187" s="84"/>
      <c r="S187" s="56">
        <f t="shared" si="21"/>
        <v>0</v>
      </c>
      <c r="T187" s="56">
        <f t="shared" si="22"/>
        <v>0</v>
      </c>
      <c r="U187" s="56">
        <f t="shared" si="23"/>
        <v>0</v>
      </c>
      <c r="V187" s="56">
        <f t="shared" si="24"/>
        <v>0</v>
      </c>
      <c r="W187" s="56">
        <f t="shared" si="25"/>
        <v>0</v>
      </c>
      <c r="X187" s="56">
        <f t="shared" si="26"/>
        <v>0</v>
      </c>
      <c r="Y187" s="56">
        <f t="shared" si="27"/>
        <v>0</v>
      </c>
    </row>
    <row r="188" spans="2:25" x14ac:dyDescent="0.25">
      <c r="B188" s="82"/>
      <c r="C188" s="93">
        <f>'T1 2024'!C191</f>
        <v>180</v>
      </c>
      <c r="D188" s="95">
        <f>'T1 2024'!D191</f>
        <v>0</v>
      </c>
      <c r="E188" s="142">
        <f>'T1 2024'!E191</f>
        <v>0</v>
      </c>
      <c r="F188" s="142">
        <f>'T1 2024'!F191</f>
        <v>0</v>
      </c>
      <c r="G188" s="91">
        <f>'T1 2024'!G191</f>
        <v>0</v>
      </c>
      <c r="H188" s="740"/>
      <c r="I188" s="148">
        <f>'Fin SBA REC Sheet'!AF190</f>
        <v>0</v>
      </c>
      <c r="J188" s="149">
        <f>'PAT REC Sheet'!AG191/5</f>
        <v>0</v>
      </c>
      <c r="K188" s="150"/>
      <c r="L188" s="151"/>
      <c r="M188" s="739"/>
      <c r="N188" s="152">
        <f t="shared" si="19"/>
        <v>0</v>
      </c>
      <c r="O188" s="86"/>
      <c r="P188" s="92">
        <f t="shared" si="20"/>
        <v>0</v>
      </c>
      <c r="Q188" s="604"/>
      <c r="R188" s="84"/>
      <c r="S188" s="56">
        <f t="shared" si="21"/>
        <v>0</v>
      </c>
      <c r="T188" s="56">
        <f t="shared" si="22"/>
        <v>0</v>
      </c>
      <c r="U188" s="56">
        <f t="shared" si="23"/>
        <v>0</v>
      </c>
      <c r="V188" s="56">
        <f t="shared" si="24"/>
        <v>0</v>
      </c>
      <c r="W188" s="56">
        <f t="shared" si="25"/>
        <v>0</v>
      </c>
      <c r="X188" s="56">
        <f t="shared" si="26"/>
        <v>0</v>
      </c>
      <c r="Y188" s="56">
        <f t="shared" si="27"/>
        <v>0</v>
      </c>
    </row>
    <row r="189" spans="2:25" x14ac:dyDescent="0.25">
      <c r="B189" s="82"/>
      <c r="C189" s="93">
        <f>'T1 2024'!C192</f>
        <v>181</v>
      </c>
      <c r="D189" s="95">
        <f>'T1 2024'!D192</f>
        <v>0</v>
      </c>
      <c r="E189" s="142">
        <f>'T1 2024'!E192</f>
        <v>0</v>
      </c>
      <c r="F189" s="142">
        <f>'T1 2024'!F192</f>
        <v>0</v>
      </c>
      <c r="G189" s="91">
        <f>'T1 2024'!G192</f>
        <v>0</v>
      </c>
      <c r="H189" s="740"/>
      <c r="I189" s="148">
        <f>'Fin SBA REC Sheet'!AF191</f>
        <v>0</v>
      </c>
      <c r="J189" s="149">
        <f>'PAT REC Sheet'!AG192/5</f>
        <v>0</v>
      </c>
      <c r="K189" s="150"/>
      <c r="L189" s="151"/>
      <c r="M189" s="739"/>
      <c r="N189" s="152">
        <f t="shared" si="19"/>
        <v>0</v>
      </c>
      <c r="O189" s="86"/>
      <c r="P189" s="92">
        <f t="shared" si="20"/>
        <v>0</v>
      </c>
      <c r="Q189" s="604"/>
      <c r="R189" s="84"/>
      <c r="S189" s="56">
        <f t="shared" si="21"/>
        <v>0</v>
      </c>
      <c r="T189" s="56">
        <f t="shared" si="22"/>
        <v>0</v>
      </c>
      <c r="U189" s="56">
        <f t="shared" si="23"/>
        <v>0</v>
      </c>
      <c r="V189" s="56">
        <f t="shared" si="24"/>
        <v>0</v>
      </c>
      <c r="W189" s="56">
        <f t="shared" si="25"/>
        <v>0</v>
      </c>
      <c r="X189" s="56">
        <f t="shared" si="26"/>
        <v>0</v>
      </c>
      <c r="Y189" s="56">
        <f t="shared" si="27"/>
        <v>0</v>
      </c>
    </row>
    <row r="190" spans="2:25" x14ac:dyDescent="0.25">
      <c r="B190" s="82"/>
      <c r="C190" s="93">
        <f>'T1 2024'!C193</f>
        <v>182</v>
      </c>
      <c r="D190" s="95">
        <f>'T1 2024'!D193</f>
        <v>0</v>
      </c>
      <c r="E190" s="142">
        <f>'T1 2024'!E193</f>
        <v>0</v>
      </c>
      <c r="F190" s="142">
        <f>'T1 2024'!F193</f>
        <v>0</v>
      </c>
      <c r="G190" s="91">
        <f>'T1 2024'!G193</f>
        <v>0</v>
      </c>
      <c r="H190" s="740"/>
      <c r="I190" s="148">
        <f>'Fin SBA REC Sheet'!AF192</f>
        <v>0</v>
      </c>
      <c r="J190" s="149">
        <f>'PAT REC Sheet'!AG193/5</f>
        <v>0</v>
      </c>
      <c r="K190" s="150"/>
      <c r="L190" s="151"/>
      <c r="M190" s="739"/>
      <c r="N190" s="152">
        <f t="shared" si="19"/>
        <v>0</v>
      </c>
      <c r="O190" s="86"/>
      <c r="P190" s="92">
        <f t="shared" si="20"/>
        <v>0</v>
      </c>
      <c r="Q190" s="604"/>
      <c r="R190" s="84"/>
      <c r="S190" s="56">
        <f t="shared" si="21"/>
        <v>0</v>
      </c>
      <c r="T190" s="56">
        <f t="shared" si="22"/>
        <v>0</v>
      </c>
      <c r="U190" s="56">
        <f t="shared" si="23"/>
        <v>0</v>
      </c>
      <c r="V190" s="56">
        <f t="shared" si="24"/>
        <v>0</v>
      </c>
      <c r="W190" s="56">
        <f t="shared" si="25"/>
        <v>0</v>
      </c>
      <c r="X190" s="56">
        <f t="shared" si="26"/>
        <v>0</v>
      </c>
      <c r="Y190" s="56">
        <f t="shared" si="27"/>
        <v>0</v>
      </c>
    </row>
    <row r="191" spans="2:25" x14ac:dyDescent="0.25">
      <c r="B191" s="82"/>
      <c r="C191" s="93">
        <f>'T1 2024'!C194</f>
        <v>183</v>
      </c>
      <c r="D191" s="95">
        <f>'T1 2024'!D194</f>
        <v>0</v>
      </c>
      <c r="E191" s="142">
        <f>'T1 2024'!E194</f>
        <v>0</v>
      </c>
      <c r="F191" s="142">
        <f>'T1 2024'!F194</f>
        <v>0</v>
      </c>
      <c r="G191" s="91">
        <f>'T1 2024'!G194</f>
        <v>0</v>
      </c>
      <c r="H191" s="740"/>
      <c r="I191" s="148">
        <f>'Fin SBA REC Sheet'!AF193</f>
        <v>0</v>
      </c>
      <c r="J191" s="149">
        <f>'PAT REC Sheet'!AG194/5</f>
        <v>0</v>
      </c>
      <c r="K191" s="150"/>
      <c r="L191" s="151"/>
      <c r="M191" s="739"/>
      <c r="N191" s="152">
        <f t="shared" si="19"/>
        <v>0</v>
      </c>
      <c r="O191" s="86"/>
      <c r="P191" s="92">
        <f t="shared" si="20"/>
        <v>0</v>
      </c>
      <c r="Q191" s="604"/>
      <c r="R191" s="84"/>
      <c r="S191" s="56">
        <f t="shared" si="21"/>
        <v>0</v>
      </c>
      <c r="T191" s="56">
        <f t="shared" si="22"/>
        <v>0</v>
      </c>
      <c r="U191" s="56">
        <f t="shared" si="23"/>
        <v>0</v>
      </c>
      <c r="V191" s="56">
        <f t="shared" si="24"/>
        <v>0</v>
      </c>
      <c r="W191" s="56">
        <f t="shared" si="25"/>
        <v>0</v>
      </c>
      <c r="X191" s="56">
        <f t="shared" si="26"/>
        <v>0</v>
      </c>
      <c r="Y191" s="56">
        <f t="shared" si="27"/>
        <v>0</v>
      </c>
    </row>
    <row r="192" spans="2:25" x14ac:dyDescent="0.25">
      <c r="B192" s="82"/>
      <c r="C192" s="93">
        <f>'T1 2024'!C195</f>
        <v>184</v>
      </c>
      <c r="D192" s="95">
        <f>'T1 2024'!D195</f>
        <v>0</v>
      </c>
      <c r="E192" s="142">
        <f>'T1 2024'!E195</f>
        <v>0</v>
      </c>
      <c r="F192" s="142">
        <f>'T1 2024'!F195</f>
        <v>0</v>
      </c>
      <c r="G192" s="91">
        <f>'T1 2024'!G195</f>
        <v>0</v>
      </c>
      <c r="H192" s="740"/>
      <c r="I192" s="148">
        <f>'Fin SBA REC Sheet'!AF194</f>
        <v>0</v>
      </c>
      <c r="J192" s="149">
        <f>'PAT REC Sheet'!AG195/5</f>
        <v>0</v>
      </c>
      <c r="K192" s="150"/>
      <c r="L192" s="151"/>
      <c r="M192" s="739"/>
      <c r="N192" s="152">
        <f t="shared" si="19"/>
        <v>0</v>
      </c>
      <c r="O192" s="86"/>
      <c r="P192" s="92">
        <f t="shared" si="20"/>
        <v>0</v>
      </c>
      <c r="Q192" s="604"/>
      <c r="R192" s="84"/>
      <c r="S192" s="56">
        <f t="shared" si="21"/>
        <v>0</v>
      </c>
      <c r="T192" s="56">
        <f t="shared" si="22"/>
        <v>0</v>
      </c>
      <c r="U192" s="56">
        <f t="shared" si="23"/>
        <v>0</v>
      </c>
      <c r="V192" s="56">
        <f t="shared" si="24"/>
        <v>0</v>
      </c>
      <c r="W192" s="56">
        <f t="shared" si="25"/>
        <v>0</v>
      </c>
      <c r="X192" s="56">
        <f t="shared" si="26"/>
        <v>0</v>
      </c>
      <c r="Y192" s="56">
        <f t="shared" si="27"/>
        <v>0</v>
      </c>
    </row>
    <row r="193" spans="2:25" x14ac:dyDescent="0.25">
      <c r="B193" s="82"/>
      <c r="C193" s="93">
        <f>'T1 2024'!C196</f>
        <v>185</v>
      </c>
      <c r="D193" s="95">
        <f>'T1 2024'!D196</f>
        <v>0</v>
      </c>
      <c r="E193" s="142">
        <f>'T1 2024'!E196</f>
        <v>0</v>
      </c>
      <c r="F193" s="142">
        <f>'T1 2024'!F196</f>
        <v>0</v>
      </c>
      <c r="G193" s="91">
        <f>'T1 2024'!G196</f>
        <v>0</v>
      </c>
      <c r="H193" s="740"/>
      <c r="I193" s="148">
        <f>'Fin SBA REC Sheet'!AF195</f>
        <v>0</v>
      </c>
      <c r="J193" s="149">
        <f>'PAT REC Sheet'!AG196/5</f>
        <v>0</v>
      </c>
      <c r="K193" s="150"/>
      <c r="L193" s="151"/>
      <c r="M193" s="739"/>
      <c r="N193" s="152">
        <f t="shared" si="19"/>
        <v>0</v>
      </c>
      <c r="O193" s="86"/>
      <c r="P193" s="92">
        <f t="shared" si="20"/>
        <v>0</v>
      </c>
      <c r="Q193" s="604"/>
      <c r="R193" s="84"/>
      <c r="S193" s="56">
        <f t="shared" si="21"/>
        <v>0</v>
      </c>
      <c r="T193" s="56">
        <f t="shared" si="22"/>
        <v>0</v>
      </c>
      <c r="U193" s="56">
        <f t="shared" si="23"/>
        <v>0</v>
      </c>
      <c r="V193" s="56">
        <f t="shared" si="24"/>
        <v>0</v>
      </c>
      <c r="W193" s="56">
        <f t="shared" si="25"/>
        <v>0</v>
      </c>
      <c r="X193" s="56">
        <f t="shared" si="26"/>
        <v>0</v>
      </c>
      <c r="Y193" s="56">
        <f t="shared" si="27"/>
        <v>0</v>
      </c>
    </row>
    <row r="194" spans="2:25" x14ac:dyDescent="0.25">
      <c r="B194" s="82"/>
      <c r="C194" s="93">
        <f>'T1 2024'!C197</f>
        <v>186</v>
      </c>
      <c r="D194" s="95">
        <f>'T1 2024'!D197</f>
        <v>0</v>
      </c>
      <c r="E194" s="142">
        <f>'T1 2024'!E197</f>
        <v>0</v>
      </c>
      <c r="F194" s="142">
        <f>'T1 2024'!F197</f>
        <v>0</v>
      </c>
      <c r="G194" s="91">
        <f>'T1 2024'!G197</f>
        <v>0</v>
      </c>
      <c r="H194" s="740"/>
      <c r="I194" s="148">
        <f>'Fin SBA REC Sheet'!AF196</f>
        <v>0</v>
      </c>
      <c r="J194" s="149">
        <f>'PAT REC Sheet'!AG197/5</f>
        <v>0</v>
      </c>
      <c r="K194" s="150"/>
      <c r="L194" s="151"/>
      <c r="M194" s="739"/>
      <c r="N194" s="152">
        <f t="shared" si="19"/>
        <v>0</v>
      </c>
      <c r="O194" s="86"/>
      <c r="P194" s="92">
        <f t="shared" si="20"/>
        <v>0</v>
      </c>
      <c r="Q194" s="604"/>
      <c r="R194" s="84"/>
      <c r="S194" s="56">
        <f t="shared" si="21"/>
        <v>0</v>
      </c>
      <c r="T194" s="56">
        <f t="shared" si="22"/>
        <v>0</v>
      </c>
      <c r="U194" s="56">
        <f t="shared" si="23"/>
        <v>0</v>
      </c>
      <c r="V194" s="56">
        <f t="shared" si="24"/>
        <v>0</v>
      </c>
      <c r="W194" s="56">
        <f t="shared" si="25"/>
        <v>0</v>
      </c>
      <c r="X194" s="56">
        <f t="shared" si="26"/>
        <v>0</v>
      </c>
      <c r="Y194" s="56">
        <f t="shared" si="27"/>
        <v>0</v>
      </c>
    </row>
    <row r="195" spans="2:25" x14ac:dyDescent="0.25">
      <c r="B195" s="82"/>
      <c r="C195" s="93">
        <f>'T1 2024'!C198</f>
        <v>187</v>
      </c>
      <c r="D195" s="95">
        <f>'T1 2024'!D198</f>
        <v>0</v>
      </c>
      <c r="E195" s="142">
        <f>'T1 2024'!E198</f>
        <v>0</v>
      </c>
      <c r="F195" s="142">
        <f>'T1 2024'!F198</f>
        <v>0</v>
      </c>
      <c r="G195" s="91">
        <f>'T1 2024'!G198</f>
        <v>0</v>
      </c>
      <c r="H195" s="740"/>
      <c r="I195" s="148">
        <f>'Fin SBA REC Sheet'!AF197</f>
        <v>0</v>
      </c>
      <c r="J195" s="149">
        <f>'PAT REC Sheet'!AG198/5</f>
        <v>0</v>
      </c>
      <c r="K195" s="150"/>
      <c r="L195" s="151"/>
      <c r="M195" s="739"/>
      <c r="N195" s="152">
        <f t="shared" si="19"/>
        <v>0</v>
      </c>
      <c r="O195" s="86"/>
      <c r="P195" s="92">
        <f t="shared" si="20"/>
        <v>0</v>
      </c>
      <c r="Q195" s="604"/>
      <c r="R195" s="84"/>
      <c r="S195" s="56">
        <f t="shared" si="21"/>
        <v>0</v>
      </c>
      <c r="T195" s="56">
        <f t="shared" si="22"/>
        <v>0</v>
      </c>
      <c r="U195" s="56">
        <f t="shared" si="23"/>
        <v>0</v>
      </c>
      <c r="V195" s="56">
        <f t="shared" si="24"/>
        <v>0</v>
      </c>
      <c r="W195" s="56">
        <f t="shared" si="25"/>
        <v>0</v>
      </c>
      <c r="X195" s="56">
        <f t="shared" si="26"/>
        <v>0</v>
      </c>
      <c r="Y195" s="56">
        <f t="shared" si="27"/>
        <v>0</v>
      </c>
    </row>
    <row r="196" spans="2:25" x14ac:dyDescent="0.25">
      <c r="B196" s="82"/>
      <c r="C196" s="93">
        <f>'T1 2024'!C199</f>
        <v>188</v>
      </c>
      <c r="D196" s="95">
        <f>'T1 2024'!D199</f>
        <v>0</v>
      </c>
      <c r="E196" s="142">
        <f>'T1 2024'!E199</f>
        <v>0</v>
      </c>
      <c r="F196" s="142">
        <f>'T1 2024'!F199</f>
        <v>0</v>
      </c>
      <c r="G196" s="91">
        <f>'T1 2024'!G199</f>
        <v>0</v>
      </c>
      <c r="H196" s="740"/>
      <c r="I196" s="148">
        <f>'Fin SBA REC Sheet'!AF198</f>
        <v>0</v>
      </c>
      <c r="J196" s="149">
        <f>'PAT REC Sheet'!AG199/5</f>
        <v>0</v>
      </c>
      <c r="K196" s="150"/>
      <c r="L196" s="151"/>
      <c r="M196" s="739"/>
      <c r="N196" s="152">
        <f t="shared" si="19"/>
        <v>0</v>
      </c>
      <c r="O196" s="86"/>
      <c r="P196" s="92">
        <f t="shared" si="20"/>
        <v>0</v>
      </c>
      <c r="Q196" s="604"/>
      <c r="R196" s="84"/>
      <c r="S196" s="56">
        <f t="shared" si="21"/>
        <v>0</v>
      </c>
      <c r="T196" s="56">
        <f t="shared" si="22"/>
        <v>0</v>
      </c>
      <c r="U196" s="56">
        <f t="shared" si="23"/>
        <v>0</v>
      </c>
      <c r="V196" s="56">
        <f t="shared" si="24"/>
        <v>0</v>
      </c>
      <c r="W196" s="56">
        <f t="shared" si="25"/>
        <v>0</v>
      </c>
      <c r="X196" s="56">
        <f t="shared" si="26"/>
        <v>0</v>
      </c>
      <c r="Y196" s="56">
        <f t="shared" si="27"/>
        <v>0</v>
      </c>
    </row>
    <row r="197" spans="2:25" x14ac:dyDescent="0.25">
      <c r="B197" s="82"/>
      <c r="C197" s="93">
        <f>'T1 2024'!C200</f>
        <v>189</v>
      </c>
      <c r="D197" s="95">
        <f>'T1 2024'!D200</f>
        <v>0</v>
      </c>
      <c r="E197" s="142">
        <f>'T1 2024'!E200</f>
        <v>0</v>
      </c>
      <c r="F197" s="142">
        <f>'T1 2024'!F200</f>
        <v>0</v>
      </c>
      <c r="G197" s="91">
        <f>'T1 2024'!G200</f>
        <v>0</v>
      </c>
      <c r="H197" s="740"/>
      <c r="I197" s="148">
        <f>'Fin SBA REC Sheet'!AF199</f>
        <v>0</v>
      </c>
      <c r="J197" s="149">
        <f>'PAT REC Sheet'!AG200/5</f>
        <v>0</v>
      </c>
      <c r="K197" s="150"/>
      <c r="L197" s="151"/>
      <c r="M197" s="739"/>
      <c r="N197" s="152">
        <f t="shared" si="19"/>
        <v>0</v>
      </c>
      <c r="O197" s="86"/>
      <c r="P197" s="92">
        <f t="shared" si="20"/>
        <v>0</v>
      </c>
      <c r="Q197" s="604"/>
      <c r="R197" s="84"/>
      <c r="S197" s="56">
        <f t="shared" si="21"/>
        <v>0</v>
      </c>
      <c r="T197" s="56">
        <f t="shared" si="22"/>
        <v>0</v>
      </c>
      <c r="U197" s="56">
        <f t="shared" si="23"/>
        <v>0</v>
      </c>
      <c r="V197" s="56">
        <f t="shared" si="24"/>
        <v>0</v>
      </c>
      <c r="W197" s="56">
        <f t="shared" si="25"/>
        <v>0</v>
      </c>
      <c r="X197" s="56">
        <f t="shared" si="26"/>
        <v>0</v>
      </c>
      <c r="Y197" s="56">
        <f t="shared" si="27"/>
        <v>0</v>
      </c>
    </row>
    <row r="198" spans="2:25" x14ac:dyDescent="0.25">
      <c r="B198" s="82"/>
      <c r="C198" s="93">
        <f>'T1 2024'!C201</f>
        <v>190</v>
      </c>
      <c r="D198" s="95">
        <f>'T1 2024'!D201</f>
        <v>0</v>
      </c>
      <c r="E198" s="142">
        <f>'T1 2024'!E201</f>
        <v>0</v>
      </c>
      <c r="F198" s="142">
        <f>'T1 2024'!F201</f>
        <v>0</v>
      </c>
      <c r="G198" s="91">
        <f>'T1 2024'!G201</f>
        <v>0</v>
      </c>
      <c r="H198" s="740"/>
      <c r="I198" s="148">
        <f>'Fin SBA REC Sheet'!AF200</f>
        <v>0</v>
      </c>
      <c r="J198" s="149">
        <f>'PAT REC Sheet'!AG201/5</f>
        <v>0</v>
      </c>
      <c r="K198" s="150"/>
      <c r="L198" s="151"/>
      <c r="M198" s="739"/>
      <c r="N198" s="152">
        <f t="shared" si="19"/>
        <v>0</v>
      </c>
      <c r="O198" s="86"/>
      <c r="P198" s="92">
        <f t="shared" si="20"/>
        <v>0</v>
      </c>
      <c r="Q198" s="604"/>
      <c r="R198" s="84"/>
      <c r="S198" s="56">
        <f t="shared" si="21"/>
        <v>0</v>
      </c>
      <c r="T198" s="56">
        <f t="shared" si="22"/>
        <v>0</v>
      </c>
      <c r="U198" s="56">
        <f t="shared" si="23"/>
        <v>0</v>
      </c>
      <c r="V198" s="56">
        <f t="shared" si="24"/>
        <v>0</v>
      </c>
      <c r="W198" s="56">
        <f t="shared" si="25"/>
        <v>0</v>
      </c>
      <c r="X198" s="56">
        <f t="shared" si="26"/>
        <v>0</v>
      </c>
      <c r="Y198" s="56">
        <f t="shared" si="27"/>
        <v>0</v>
      </c>
    </row>
    <row r="199" spans="2:25" x14ac:dyDescent="0.25">
      <c r="B199" s="82"/>
      <c r="C199" s="93">
        <f>'T1 2024'!C202</f>
        <v>191</v>
      </c>
      <c r="D199" s="95">
        <f>'T1 2024'!D202</f>
        <v>0</v>
      </c>
      <c r="E199" s="142">
        <f>'T1 2024'!E202</f>
        <v>0</v>
      </c>
      <c r="F199" s="142">
        <f>'T1 2024'!F202</f>
        <v>0</v>
      </c>
      <c r="G199" s="91">
        <f>'T1 2024'!G202</f>
        <v>0</v>
      </c>
      <c r="H199" s="740"/>
      <c r="I199" s="148">
        <f>'Fin SBA REC Sheet'!AF201</f>
        <v>0</v>
      </c>
      <c r="J199" s="149">
        <f>'PAT REC Sheet'!AG202/5</f>
        <v>0</v>
      </c>
      <c r="K199" s="150"/>
      <c r="L199" s="151"/>
      <c r="M199" s="739"/>
      <c r="N199" s="152">
        <f t="shared" si="19"/>
        <v>0</v>
      </c>
      <c r="O199" s="86"/>
      <c r="P199" s="92">
        <f t="shared" si="20"/>
        <v>0</v>
      </c>
      <c r="Q199" s="604"/>
      <c r="R199" s="84"/>
      <c r="S199" s="56">
        <f t="shared" si="21"/>
        <v>0</v>
      </c>
      <c r="T199" s="56">
        <f t="shared" si="22"/>
        <v>0</v>
      </c>
      <c r="U199" s="56">
        <f t="shared" si="23"/>
        <v>0</v>
      </c>
      <c r="V199" s="56">
        <f t="shared" si="24"/>
        <v>0</v>
      </c>
      <c r="W199" s="56">
        <f t="shared" si="25"/>
        <v>0</v>
      </c>
      <c r="X199" s="56">
        <f t="shared" si="26"/>
        <v>0</v>
      </c>
      <c r="Y199" s="56">
        <f t="shared" si="27"/>
        <v>0</v>
      </c>
    </row>
    <row r="200" spans="2:25" x14ac:dyDescent="0.25">
      <c r="B200" s="82"/>
      <c r="C200" s="93">
        <f>'T1 2024'!C203</f>
        <v>192</v>
      </c>
      <c r="D200" s="95">
        <f>'T1 2024'!D203</f>
        <v>0</v>
      </c>
      <c r="E200" s="142">
        <f>'T1 2024'!E203</f>
        <v>0</v>
      </c>
      <c r="F200" s="142">
        <f>'T1 2024'!F203</f>
        <v>0</v>
      </c>
      <c r="G200" s="91">
        <f>'T1 2024'!G203</f>
        <v>0</v>
      </c>
      <c r="H200" s="740"/>
      <c r="I200" s="148">
        <f>'Fin SBA REC Sheet'!AF202</f>
        <v>0</v>
      </c>
      <c r="J200" s="149">
        <f>'PAT REC Sheet'!AG203/5</f>
        <v>0</v>
      </c>
      <c r="K200" s="150"/>
      <c r="L200" s="151"/>
      <c r="M200" s="739"/>
      <c r="N200" s="152">
        <f t="shared" si="19"/>
        <v>0</v>
      </c>
      <c r="O200" s="86"/>
      <c r="P200" s="92">
        <f t="shared" si="20"/>
        <v>0</v>
      </c>
      <c r="Q200" s="604"/>
      <c r="R200" s="84"/>
      <c r="S200" s="56">
        <f t="shared" si="21"/>
        <v>0</v>
      </c>
      <c r="T200" s="56">
        <f t="shared" si="22"/>
        <v>0</v>
      </c>
      <c r="U200" s="56">
        <f t="shared" si="23"/>
        <v>0</v>
      </c>
      <c r="V200" s="56">
        <f t="shared" si="24"/>
        <v>0</v>
      </c>
      <c r="W200" s="56">
        <f t="shared" si="25"/>
        <v>0</v>
      </c>
      <c r="X200" s="56">
        <f t="shared" si="26"/>
        <v>0</v>
      </c>
      <c r="Y200" s="56">
        <f t="shared" si="27"/>
        <v>0</v>
      </c>
    </row>
    <row r="201" spans="2:25" x14ac:dyDescent="0.25">
      <c r="B201" s="82"/>
      <c r="C201" s="93">
        <f>'T1 2024'!C204</f>
        <v>193</v>
      </c>
      <c r="D201" s="95">
        <f>'T1 2024'!D204</f>
        <v>0</v>
      </c>
      <c r="E201" s="142">
        <f>'T1 2024'!E204</f>
        <v>0</v>
      </c>
      <c r="F201" s="142">
        <f>'T1 2024'!F204</f>
        <v>0</v>
      </c>
      <c r="G201" s="91">
        <f>'T1 2024'!G204</f>
        <v>0</v>
      </c>
      <c r="H201" s="740"/>
      <c r="I201" s="148">
        <f>'Fin SBA REC Sheet'!AF203</f>
        <v>0</v>
      </c>
      <c r="J201" s="149">
        <f>'PAT REC Sheet'!AG204/5</f>
        <v>0</v>
      </c>
      <c r="K201" s="150"/>
      <c r="L201" s="151"/>
      <c r="M201" s="739"/>
      <c r="N201" s="152">
        <f t="shared" si="19"/>
        <v>0</v>
      </c>
      <c r="O201" s="86"/>
      <c r="P201" s="92">
        <f t="shared" si="20"/>
        <v>0</v>
      </c>
      <c r="Q201" s="604"/>
      <c r="R201" s="84"/>
      <c r="S201" s="56">
        <f t="shared" si="21"/>
        <v>0</v>
      </c>
      <c r="T201" s="56">
        <f t="shared" si="22"/>
        <v>0</v>
      </c>
      <c r="U201" s="56">
        <f t="shared" si="23"/>
        <v>0</v>
      </c>
      <c r="V201" s="56">
        <f t="shared" si="24"/>
        <v>0</v>
      </c>
      <c r="W201" s="56">
        <f t="shared" si="25"/>
        <v>0</v>
      </c>
      <c r="X201" s="56">
        <f t="shared" si="26"/>
        <v>0</v>
      </c>
      <c r="Y201" s="56">
        <f t="shared" si="27"/>
        <v>0</v>
      </c>
    </row>
    <row r="202" spans="2:25" x14ac:dyDescent="0.25">
      <c r="B202" s="82"/>
      <c r="C202" s="93">
        <f>'T1 2024'!C205</f>
        <v>194</v>
      </c>
      <c r="D202" s="95">
        <f>'T1 2024'!D205</f>
        <v>0</v>
      </c>
      <c r="E202" s="142">
        <f>'T1 2024'!E205</f>
        <v>0</v>
      </c>
      <c r="F202" s="142">
        <f>'T1 2024'!F205</f>
        <v>0</v>
      </c>
      <c r="G202" s="91">
        <f>'T1 2024'!G205</f>
        <v>0</v>
      </c>
      <c r="H202" s="740"/>
      <c r="I202" s="148">
        <f>'Fin SBA REC Sheet'!AF204</f>
        <v>0</v>
      </c>
      <c r="J202" s="149">
        <f>'PAT REC Sheet'!AG205/5</f>
        <v>0</v>
      </c>
      <c r="K202" s="150"/>
      <c r="L202" s="151"/>
      <c r="M202" s="739"/>
      <c r="N202" s="152">
        <f t="shared" si="19"/>
        <v>0</v>
      </c>
      <c r="O202" s="86"/>
      <c r="P202" s="92">
        <f t="shared" si="20"/>
        <v>0</v>
      </c>
      <c r="Q202" s="604"/>
      <c r="R202" s="84"/>
      <c r="S202" s="56">
        <f t="shared" si="21"/>
        <v>0</v>
      </c>
      <c r="T202" s="56">
        <f t="shared" si="22"/>
        <v>0</v>
      </c>
      <c r="U202" s="56">
        <f t="shared" si="23"/>
        <v>0</v>
      </c>
      <c r="V202" s="56">
        <f t="shared" si="24"/>
        <v>0</v>
      </c>
      <c r="W202" s="56">
        <f t="shared" si="25"/>
        <v>0</v>
      </c>
      <c r="X202" s="56">
        <f t="shared" si="26"/>
        <v>0</v>
      </c>
      <c r="Y202" s="56">
        <f t="shared" si="27"/>
        <v>0</v>
      </c>
    </row>
    <row r="203" spans="2:25" x14ac:dyDescent="0.25">
      <c r="B203" s="82"/>
      <c r="C203" s="93">
        <f>'T1 2024'!C206</f>
        <v>195</v>
      </c>
      <c r="D203" s="95">
        <f>'T1 2024'!D206</f>
        <v>0</v>
      </c>
      <c r="E203" s="142">
        <f>'T1 2024'!E206</f>
        <v>0</v>
      </c>
      <c r="F203" s="142">
        <f>'T1 2024'!F206</f>
        <v>0</v>
      </c>
      <c r="G203" s="91">
        <f>'T1 2024'!G206</f>
        <v>0</v>
      </c>
      <c r="H203" s="740"/>
      <c r="I203" s="148">
        <f>'Fin SBA REC Sheet'!AF205</f>
        <v>0</v>
      </c>
      <c r="J203" s="149">
        <f>'PAT REC Sheet'!AG206/5</f>
        <v>0</v>
      </c>
      <c r="K203" s="150"/>
      <c r="L203" s="151"/>
      <c r="M203" s="739"/>
      <c r="N203" s="152">
        <f t="shared" ref="N203:N208" si="28">I203+J203+K203+L203</f>
        <v>0</v>
      </c>
      <c r="O203" s="86"/>
      <c r="P203" s="92">
        <f t="shared" ref="P203:P208" si="29">I203+J203+K203+L203</f>
        <v>0</v>
      </c>
      <c r="Q203" s="604"/>
      <c r="R203" s="84"/>
      <c r="S203" s="56">
        <f t="shared" si="21"/>
        <v>0</v>
      </c>
      <c r="T203" s="56">
        <f t="shared" si="22"/>
        <v>0</v>
      </c>
      <c r="U203" s="56">
        <f t="shared" si="23"/>
        <v>0</v>
      </c>
      <c r="V203" s="56">
        <f t="shared" si="24"/>
        <v>0</v>
      </c>
      <c r="W203" s="56">
        <f t="shared" si="25"/>
        <v>0</v>
      </c>
      <c r="X203" s="56">
        <f t="shared" si="26"/>
        <v>0</v>
      </c>
      <c r="Y203" s="56">
        <f t="shared" si="27"/>
        <v>0</v>
      </c>
    </row>
    <row r="204" spans="2:25" x14ac:dyDescent="0.25">
      <c r="B204" s="82"/>
      <c r="C204" s="93">
        <f>'T1 2024'!C207</f>
        <v>196</v>
      </c>
      <c r="D204" s="95">
        <f>'T1 2024'!D207</f>
        <v>0</v>
      </c>
      <c r="E204" s="142">
        <f>'T1 2024'!E207</f>
        <v>0</v>
      </c>
      <c r="F204" s="142">
        <f>'T1 2024'!F207</f>
        <v>0</v>
      </c>
      <c r="G204" s="91">
        <f>'T1 2024'!G207</f>
        <v>0</v>
      </c>
      <c r="H204" s="740"/>
      <c r="I204" s="148">
        <f>'Fin SBA REC Sheet'!AF206</f>
        <v>0</v>
      </c>
      <c r="J204" s="149">
        <f>'PAT REC Sheet'!AG207/5</f>
        <v>0</v>
      </c>
      <c r="K204" s="150"/>
      <c r="L204" s="151"/>
      <c r="M204" s="739"/>
      <c r="N204" s="152">
        <f t="shared" si="28"/>
        <v>0</v>
      </c>
      <c r="O204" s="86"/>
      <c r="P204" s="92">
        <f t="shared" si="29"/>
        <v>0</v>
      </c>
      <c r="Q204" s="604"/>
      <c r="R204" s="84"/>
      <c r="S204" s="56">
        <f>IF(P204&lt;29.9,IF(P204&gt;0.1,1,0),0)</f>
        <v>0</v>
      </c>
      <c r="T204" s="56">
        <f>IF(P204&lt;39.9,IF(P204&gt;29.9,1,0),0)</f>
        <v>0</v>
      </c>
      <c r="U204" s="56">
        <f>IF(P204&lt;49.9,IF(P204&gt;39.9,1,0),0)</f>
        <v>0</v>
      </c>
      <c r="V204" s="56">
        <f>IF(P204&lt;59.9,IF(P204&gt;49.9,1,0),0)</f>
        <v>0</v>
      </c>
      <c r="W204" s="56">
        <f>IF(P204&lt;69.9,IF(P204&gt;59.9,1,0),0)</f>
        <v>0</v>
      </c>
      <c r="X204" s="56">
        <f>IF(P204&lt;79.9,IF(P204&gt;69.9,1,0),0)</f>
        <v>0</v>
      </c>
      <c r="Y204" s="56">
        <f>IF(P204&lt;101,IF(P204&gt;79.9,1,0),0)</f>
        <v>0</v>
      </c>
    </row>
    <row r="205" spans="2:25" x14ac:dyDescent="0.25">
      <c r="B205" s="82"/>
      <c r="C205" s="93">
        <f>'T1 2024'!C208</f>
        <v>197</v>
      </c>
      <c r="D205" s="95">
        <f>'T1 2024'!D208</f>
        <v>0</v>
      </c>
      <c r="E205" s="142">
        <f>'T1 2024'!E208</f>
        <v>0</v>
      </c>
      <c r="F205" s="142">
        <f>'T1 2024'!F208</f>
        <v>0</v>
      </c>
      <c r="G205" s="91">
        <f>'T1 2024'!G208</f>
        <v>0</v>
      </c>
      <c r="H205" s="740"/>
      <c r="I205" s="148">
        <f>'Fin SBA REC Sheet'!AF207</f>
        <v>0</v>
      </c>
      <c r="J205" s="149">
        <f>'PAT REC Sheet'!AG208/5</f>
        <v>0</v>
      </c>
      <c r="K205" s="150"/>
      <c r="L205" s="151"/>
      <c r="M205" s="739"/>
      <c r="N205" s="152">
        <f t="shared" si="28"/>
        <v>0</v>
      </c>
      <c r="O205" s="86"/>
      <c r="P205" s="92">
        <f t="shared" si="29"/>
        <v>0</v>
      </c>
      <c r="Q205" s="604"/>
      <c r="R205" s="84"/>
      <c r="S205" s="56">
        <f>IF(P205&lt;29.9,IF(P205&gt;0.1,1,0),0)</f>
        <v>0</v>
      </c>
      <c r="T205" s="56">
        <f>IF(P205&lt;39.9,IF(P205&gt;29.9,1,0),0)</f>
        <v>0</v>
      </c>
      <c r="U205" s="56">
        <f>IF(P205&lt;49.9,IF(P205&gt;39.9,1,0),0)</f>
        <v>0</v>
      </c>
      <c r="V205" s="56">
        <f>IF(P205&lt;59.9,IF(P205&gt;49.9,1,0),0)</f>
        <v>0</v>
      </c>
      <c r="W205" s="56">
        <f>IF(P205&lt;69.9,IF(P205&gt;59.9,1,0),0)</f>
        <v>0</v>
      </c>
      <c r="X205" s="56">
        <f>IF(P205&lt;79.9,IF(P205&gt;69.9,1,0),0)</f>
        <v>0</v>
      </c>
      <c r="Y205" s="56">
        <f>IF(P205&lt;101,IF(P205&gt;79.9,1,0),0)</f>
        <v>0</v>
      </c>
    </row>
    <row r="206" spans="2:25" x14ac:dyDescent="0.25">
      <c r="B206" s="82"/>
      <c r="C206" s="93">
        <f>'T1 2024'!C209</f>
        <v>198</v>
      </c>
      <c r="D206" s="95">
        <f>'T1 2024'!D209</f>
        <v>0</v>
      </c>
      <c r="E206" s="142">
        <f>'T1 2024'!E209</f>
        <v>0</v>
      </c>
      <c r="F206" s="142">
        <f>'T1 2024'!F209</f>
        <v>0</v>
      </c>
      <c r="G206" s="91">
        <f>'T1 2024'!G209</f>
        <v>0</v>
      </c>
      <c r="H206" s="740"/>
      <c r="I206" s="148">
        <f>'Fin SBA REC Sheet'!AF208</f>
        <v>0</v>
      </c>
      <c r="J206" s="149">
        <f>'PAT REC Sheet'!AG209/5</f>
        <v>0</v>
      </c>
      <c r="K206" s="150"/>
      <c r="L206" s="151"/>
      <c r="M206" s="739"/>
      <c r="N206" s="152">
        <f t="shared" si="28"/>
        <v>0</v>
      </c>
      <c r="O206" s="86"/>
      <c r="P206" s="92">
        <f t="shared" si="29"/>
        <v>0</v>
      </c>
      <c r="Q206" s="604"/>
      <c r="R206" s="84"/>
      <c r="S206" s="56">
        <f>IF(P206&lt;29.9,IF(P206&gt;0.1,1,0),0)</f>
        <v>0</v>
      </c>
      <c r="T206" s="56">
        <f>IF(P206&lt;39.9,IF(P206&gt;29.9,1,0),0)</f>
        <v>0</v>
      </c>
      <c r="U206" s="56">
        <f>IF(P206&lt;49.9,IF(P206&gt;39.9,1,0),0)</f>
        <v>0</v>
      </c>
      <c r="V206" s="56">
        <f>IF(P206&lt;59.9,IF(P206&gt;49.9,1,0),0)</f>
        <v>0</v>
      </c>
      <c r="W206" s="56">
        <f>IF(P206&lt;69.9,IF(P206&gt;59.9,1,0),0)</f>
        <v>0</v>
      </c>
      <c r="X206" s="56">
        <f>IF(P206&lt;79.9,IF(P206&gt;69.9,1,0),0)</f>
        <v>0</v>
      </c>
      <c r="Y206" s="56">
        <f>IF(P206&lt;101,IF(P206&gt;79.9,1,0),0)</f>
        <v>0</v>
      </c>
    </row>
    <row r="207" spans="2:25" x14ac:dyDescent="0.25">
      <c r="B207" s="82"/>
      <c r="C207" s="93">
        <f>'T1 2024'!C210</f>
        <v>199</v>
      </c>
      <c r="D207" s="95">
        <f>'T1 2024'!D210</f>
        <v>0</v>
      </c>
      <c r="E207" s="142">
        <f>'T1 2024'!E210</f>
        <v>0</v>
      </c>
      <c r="F207" s="142">
        <f>'T1 2024'!F210</f>
        <v>0</v>
      </c>
      <c r="G207" s="91">
        <f>'T1 2024'!G210</f>
        <v>0</v>
      </c>
      <c r="H207" s="740"/>
      <c r="I207" s="148">
        <f>'Fin SBA REC Sheet'!AF209</f>
        <v>0</v>
      </c>
      <c r="J207" s="149">
        <f>'PAT REC Sheet'!AG210/5</f>
        <v>0</v>
      </c>
      <c r="K207" s="150"/>
      <c r="L207" s="151"/>
      <c r="M207" s="739"/>
      <c r="N207" s="152">
        <f t="shared" si="28"/>
        <v>0</v>
      </c>
      <c r="O207" s="86"/>
      <c r="P207" s="92">
        <f t="shared" si="29"/>
        <v>0</v>
      </c>
      <c r="Q207" s="604"/>
      <c r="R207" s="84"/>
      <c r="S207" s="56">
        <f>IF(P207&lt;29.9,IF(P207&gt;0.1,1,0),0)</f>
        <v>0</v>
      </c>
      <c r="T207" s="56">
        <f>IF(P207&lt;39.9,IF(P207&gt;29.9,1,0),0)</f>
        <v>0</v>
      </c>
      <c r="U207" s="56">
        <f>IF(P207&lt;49.9,IF(P207&gt;39.9,1,0),0)</f>
        <v>0</v>
      </c>
      <c r="V207" s="56">
        <f>IF(P207&lt;59.9,IF(P207&gt;49.9,1,0),0)</f>
        <v>0</v>
      </c>
      <c r="W207" s="56">
        <f>IF(P207&lt;69.9,IF(P207&gt;59.9,1,0),0)</f>
        <v>0</v>
      </c>
      <c r="X207" s="56">
        <f>IF(P207&lt;79.9,IF(P207&gt;69.9,1,0),0)</f>
        <v>0</v>
      </c>
      <c r="Y207" s="56">
        <f>IF(P207&lt;101,IF(P207&gt;79.9,1,0),0)</f>
        <v>0</v>
      </c>
    </row>
    <row r="208" spans="2:25" x14ac:dyDescent="0.25">
      <c r="B208" s="82"/>
      <c r="C208" s="93">
        <f>'T1 2024'!C211</f>
        <v>200</v>
      </c>
      <c r="D208" s="95">
        <f>'T1 2024'!D211</f>
        <v>0</v>
      </c>
      <c r="E208" s="142">
        <f>'T1 2024'!E211</f>
        <v>0</v>
      </c>
      <c r="F208" s="142">
        <f>'T1 2024'!F211</f>
        <v>0</v>
      </c>
      <c r="G208" s="91">
        <f>'T1 2024'!G211</f>
        <v>0</v>
      </c>
      <c r="H208" s="741"/>
      <c r="I208" s="148">
        <f>'Fin SBA REC Sheet'!AF210</f>
        <v>0</v>
      </c>
      <c r="J208" s="149">
        <f>'PAT REC Sheet'!AG211/5</f>
        <v>0</v>
      </c>
      <c r="K208" s="150"/>
      <c r="L208" s="151"/>
      <c r="M208" s="742"/>
      <c r="N208" s="152">
        <f t="shared" si="28"/>
        <v>0</v>
      </c>
      <c r="O208" s="86"/>
      <c r="P208" s="92">
        <f t="shared" si="29"/>
        <v>0</v>
      </c>
      <c r="Q208" s="604"/>
      <c r="R208" s="84"/>
      <c r="S208" s="56">
        <f>IF(P208&lt;29.9,IF(P208&gt;0.1,1,0),0)</f>
        <v>0</v>
      </c>
      <c r="T208" s="56">
        <f>IF(P208&lt;39.9,IF(P208&gt;29.9,1,0),0)</f>
        <v>0</v>
      </c>
      <c r="U208" s="56">
        <f>IF(P208&lt;49.9,IF(P208&gt;39.9,1,0),0)</f>
        <v>0</v>
      </c>
      <c r="V208" s="56">
        <f>IF(P208&lt;59.9,IF(P208&gt;49.9,1,0),0)</f>
        <v>0</v>
      </c>
      <c r="W208" s="56">
        <f>IF(P208&lt;69.9,IF(P208&gt;59.9,1,0),0)</f>
        <v>0</v>
      </c>
      <c r="X208" s="56">
        <f>IF(P208&lt;79.9,IF(P208&gt;69.9,1,0),0)</f>
        <v>0</v>
      </c>
      <c r="Y208" s="56">
        <f>IF(P208&lt;101,IF(P208&gt;79.9,1,0),0)</f>
        <v>0</v>
      </c>
    </row>
    <row r="209" spans="2:25" s="38" customFormat="1" ht="13.8" thickBot="1" x14ac:dyDescent="0.3">
      <c r="B209" s="32"/>
      <c r="C209" s="96"/>
      <c r="D209" s="97"/>
      <c r="E209" s="98"/>
      <c r="F209" s="98"/>
      <c r="G209" s="98"/>
      <c r="H209" s="446"/>
      <c r="I209" s="100"/>
      <c r="J209" s="153"/>
      <c r="K209" s="154"/>
      <c r="L209" s="101"/>
      <c r="M209" s="99"/>
      <c r="N209" s="102"/>
      <c r="O209" s="99"/>
      <c r="P209" s="103"/>
      <c r="Q209" s="605"/>
      <c r="R209" s="37"/>
      <c r="S209" s="65"/>
      <c r="T209" s="65"/>
      <c r="U209" s="65"/>
      <c r="V209" s="65"/>
      <c r="W209" s="65"/>
      <c r="X209" s="65"/>
      <c r="Y209" s="65"/>
    </row>
    <row r="210" spans="2:25" ht="16.2" thickBot="1" x14ac:dyDescent="0.35">
      <c r="B210" s="82"/>
      <c r="C210" s="104">
        <f>'T1 2024'!C213</f>
        <v>0</v>
      </c>
      <c r="D210" s="105"/>
      <c r="E210" s="105"/>
      <c r="F210" s="105"/>
      <c r="G210" s="105"/>
      <c r="H210" s="106">
        <v>1</v>
      </c>
      <c r="I210" s="108">
        <v>2</v>
      </c>
      <c r="J210" s="108">
        <v>3</v>
      </c>
      <c r="K210" s="107">
        <v>4</v>
      </c>
      <c r="L210" s="107">
        <v>5</v>
      </c>
      <c r="M210" s="107">
        <v>6</v>
      </c>
      <c r="N210" s="107">
        <v>7</v>
      </c>
      <c r="O210" s="109"/>
      <c r="P210" s="729">
        <f>SUM(P9:P209)</f>
        <v>0</v>
      </c>
      <c r="Q210" s="630"/>
      <c r="R210" s="84"/>
    </row>
    <row r="211" spans="2:25" ht="16.5" customHeight="1" thickBot="1" x14ac:dyDescent="0.3">
      <c r="B211" s="82"/>
      <c r="C211" s="110"/>
      <c r="D211" s="111" t="s">
        <v>77</v>
      </c>
      <c r="E211" s="111"/>
      <c r="F211" s="111"/>
      <c r="G211" s="111"/>
      <c r="H211" s="112" t="s">
        <v>65</v>
      </c>
      <c r="I211" s="88" t="s">
        <v>66</v>
      </c>
      <c r="J211" s="88" t="s">
        <v>67</v>
      </c>
      <c r="K211" s="88" t="s">
        <v>68</v>
      </c>
      <c r="L211" s="88" t="s">
        <v>69</v>
      </c>
      <c r="M211" s="88" t="s">
        <v>70</v>
      </c>
      <c r="N211" s="88" t="s">
        <v>71</v>
      </c>
      <c r="O211" s="109"/>
      <c r="P211" s="730" t="e">
        <f>P210/C210</f>
        <v>#DIV/0!</v>
      </c>
      <c r="Q211" s="731"/>
      <c r="R211" s="84"/>
    </row>
    <row r="212" spans="2:25" ht="16.5" customHeight="1" thickBot="1" x14ac:dyDescent="0.3">
      <c r="B212" s="82"/>
      <c r="C212" s="113"/>
      <c r="D212" s="114"/>
      <c r="E212" s="114"/>
      <c r="F212" s="114"/>
      <c r="G212" s="114"/>
      <c r="H212" s="115">
        <f t="shared" ref="H212:N212" si="30">S6</f>
        <v>0</v>
      </c>
      <c r="I212" s="116">
        <f t="shared" si="30"/>
        <v>0</v>
      </c>
      <c r="J212" s="117">
        <f t="shared" si="30"/>
        <v>0</v>
      </c>
      <c r="K212" s="116">
        <f t="shared" si="30"/>
        <v>0</v>
      </c>
      <c r="L212" s="117">
        <f t="shared" si="30"/>
        <v>0</v>
      </c>
      <c r="M212" s="116">
        <f t="shared" si="30"/>
        <v>0</v>
      </c>
      <c r="N212" s="117">
        <f t="shared" si="30"/>
        <v>0</v>
      </c>
      <c r="O212" s="109"/>
      <c r="P212" s="727">
        <f>Y6</f>
        <v>0</v>
      </c>
      <c r="Q212" s="728"/>
      <c r="R212" s="84"/>
    </row>
    <row r="213" spans="2:25" ht="6" customHeight="1" thickBot="1" x14ac:dyDescent="0.3">
      <c r="B213" s="118"/>
      <c r="C213" s="119"/>
      <c r="D213" s="120"/>
      <c r="E213" s="120"/>
      <c r="F213" s="120"/>
      <c r="G213" s="120"/>
      <c r="H213" s="121"/>
      <c r="I213" s="121"/>
      <c r="J213" s="121"/>
      <c r="K213" s="121"/>
      <c r="L213" s="121"/>
      <c r="M213" s="122"/>
      <c r="N213" s="122"/>
      <c r="O213" s="123"/>
      <c r="P213" s="124"/>
      <c r="Q213" s="125"/>
      <c r="R213" s="126"/>
    </row>
  </sheetData>
  <mergeCells count="17">
    <mergeCell ref="F6:F7"/>
    <mergeCell ref="G6:G7"/>
    <mergeCell ref="P212:Q212"/>
    <mergeCell ref="C2:Q3"/>
    <mergeCell ref="P210:Q210"/>
    <mergeCell ref="P211:Q211"/>
    <mergeCell ref="C4:Q4"/>
    <mergeCell ref="C5:Q5"/>
    <mergeCell ref="I6:L6"/>
    <mergeCell ref="N6:N7"/>
    <mergeCell ref="P6:P7"/>
    <mergeCell ref="Q6:Q209"/>
    <mergeCell ref="C6:D7"/>
    <mergeCell ref="H6:H208"/>
    <mergeCell ref="M6:M208"/>
    <mergeCell ref="C8:D8"/>
    <mergeCell ref="E6:E7"/>
  </mergeCells>
  <pageMargins left="0.7" right="0.7" top="0.75" bottom="0.75" header="0.3" footer="0.3"/>
  <pageSetup paperSize="8" scale="76" orientation="portrait" r:id="rId1"/>
  <rowBreaks count="1" manualBreakCount="1">
    <brk id="99" max="17" man="1"/>
  </rowBreaks>
  <ignoredErrors>
    <ignoredError sqref="S208:Y208 S9:Y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T1 2024</vt:lpstr>
      <vt:lpstr>T2 2024</vt:lpstr>
      <vt:lpstr>T3 2024</vt:lpstr>
      <vt:lpstr>T4 2024</vt:lpstr>
      <vt:lpstr>Fin SBA REC Sheet</vt:lpstr>
      <vt:lpstr>PAT REC Sheet</vt:lpstr>
      <vt:lpstr>Final REC Sheet</vt:lpstr>
      <vt:lpstr>'Fin SBA REC Sheet'!Print_Area</vt:lpstr>
      <vt:lpstr>'Final REC Sheet'!Print_Area</vt:lpstr>
      <vt:lpstr>'PAT REC Sheet'!Print_Area</vt:lpstr>
      <vt:lpstr>'T1 2024'!Print_Area</vt:lpstr>
      <vt:lpstr>'T2 2024'!Print_Area</vt:lpstr>
      <vt:lpstr>'T3 2024'!Print_Area</vt:lpstr>
      <vt:lpstr>'T4 2024'!Print_Area</vt:lpstr>
    </vt:vector>
  </TitlesOfParts>
  <Company>Pvt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Willem</cp:lastModifiedBy>
  <cp:lastPrinted>2020-02-12T04:54:33Z</cp:lastPrinted>
  <dcterms:created xsi:type="dcterms:W3CDTF">2007-11-26T06:42:07Z</dcterms:created>
  <dcterms:modified xsi:type="dcterms:W3CDTF">2024-01-16T08:15:11Z</dcterms:modified>
</cp:coreProperties>
</file>